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290" documentId="13_ncr:1_{F6CB121F-512D-4AA6-A0C1-0FB36C537598}" xr6:coauthVersionLast="47" xr6:coauthVersionMax="47" xr10:uidLastSave="{8E9D92CA-2540-44B2-BCC8-A8E09C02EFFA}"/>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L10" i="4"/>
  <c r="L11" i="4"/>
  <c r="I4" i="4"/>
  <c r="J4" i="4"/>
  <c r="I5" i="4"/>
  <c r="J5" i="4"/>
  <c r="I6" i="4"/>
  <c r="J6" i="4"/>
  <c r="I7" i="4"/>
  <c r="J7" i="4"/>
  <c r="I8" i="4"/>
  <c r="J8" i="4"/>
  <c r="I9" i="4"/>
  <c r="J9" i="4"/>
  <c r="I10" i="4"/>
  <c r="J10" i="4"/>
  <c r="I11" i="4"/>
  <c r="J11" i="4"/>
  <c r="I12" i="4"/>
  <c r="J12" i="4"/>
  <c r="I13" i="4"/>
  <c r="J13"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<sst xmlns="http://schemas.openxmlformats.org/spreadsheetml/2006/main" count="179025" uniqueCount="39105">
  <si>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</si>
  <si>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</si>
  <si>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</si>
  <si>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</si>
  <si>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</si>
  <si>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</si>
  <si>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</si>
  <si>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</si>
  <si>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</si>
  <si>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</si>
  <si>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</si>
  <si>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</si>
  <si>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</si>
  <si>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</si>
  <si>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</si>
  <si>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</si>
  <si>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</si>
  <si>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</si>
  <si>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</si>
  <si>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</si>
  <si>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</si>
  <si>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</si>
  <si>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</si>
  <si>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</si>
  <si>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</si>
  <si>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</si>
  <si>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</si>
  <si>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</si>
  <si>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</si>
  <si>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</si>
  <si>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</si>
  <si>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</si>
  <si>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</si>
  <si>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</si>
  <si>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</si>
  <si>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</si>
  <si>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</si>
  <si>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</si>
  <si>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</si>
  <si>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</si>
  <si>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</si>
  <si>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</si>
  <si>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</si>
  <si>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</si>
  <si>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</si>
  <si>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</si>
  <si>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</si>
  <si>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</si>
  <si>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</si>
  <si>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</si>
  <si>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</si>
  <si>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</si>
  <si>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</si>
  <si>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</si>
  <si>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</si>
  <si>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</si>
  <si>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</si>
  <si>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</si>
  <si>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</si>
  <si>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</si>
  <si>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</si>
  <si>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</si>
  <si>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</si>
  <si>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</si>
  <si>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</si>
  <si>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</si>
  <si>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</si>
  <si>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</si>
  <si>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</si>
  <si>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</si>
  <si>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</si>
  <si>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</si>
  <si>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</si>
  <si>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</si>
  <si>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</si>
  <si>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</si>
  <si>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</si>
  <si>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</si>
  <si>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</si>
  <si>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</si>
  <si>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</si>
  <si>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</si>
  <si>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</si>
  <si>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</si>
  <si>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</si>
  <si>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</si>
  <si>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</si>
  <si>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</si>
  <si>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</si>
  <si>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</si>
  <si>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</si>
  <si>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</si>
  <si>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</si>
  <si>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</si>
  <si>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</si>
  <si>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</si>
  <si>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</si>
  <si>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</si>
  <si>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</si>
  <si>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</si>
  <si>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</si>
  <si>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</si>
  <si>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</si>
  <si>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</si>
  <si>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</si>
  <si>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</si>
  <si>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</si>
  <si>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</si>
  <si>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</si>
  <si>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</si>
  <si>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</si>
  <si>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</si>
  <si>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</si>
  <si>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</si>
  <si>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</si>
  <si>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</si>
  <si>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</si>
  <si>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</si>
  <si>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</si>
  <si>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</si>
  <si>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</si>
  <si>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</si>
  <si>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</si>
  <si>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</si>
  <si>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</si>
  <si>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</si>
  <si>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</si>
  <si>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</si>
  <si>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</si>
  <si>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</si>
  <si>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</si>
  <si>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</si>
  <si>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</si>
  <si>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</si>
  <si>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</si>
  <si>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</si>
  <si>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</si>
  <si>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</si>
  <si>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</si>
  <si>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</si>
  <si>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</si>
  <si>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</si>
  <si>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</si>
  <si>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</si>
  <si>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</si>
  <si>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</si>
  <si>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</si>
  <si>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</si>
  <si>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</si>
  <si>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</si>
  <si>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</si>
  <si>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</si>
  <si>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</si>
  <si>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</si>
  <si>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</si>
  <si>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</si>
  <si>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</si>
  <si>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</si>
  <si>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</si>
  <si>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</si>
  <si>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</si>
  <si>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</si>
  <si>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</si>
  <si>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</si>
  <si>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</si>
  <si>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</si>
  <si>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</si>
  <si>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</si>
  <si>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</si>
  <si>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</si>
  <si>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</si>
  <si>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</si>
  <si>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</si>
  <si>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</si>
  <si>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</si>
  <si>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</si>
  <si>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</si>
  <si>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</si>
  <si>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</si>
  <si>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</si>
  <si>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</si>
  <si>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</si>
  <si>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</si>
  <si>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</si>
  <si>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</si>
  <si>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</si>
  <si>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</si>
  <si>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</si>
  <si>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</si>
  <si>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</si>
  <si>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</si>
  <si>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</si>
  <si>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</si>
  <si>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</si>
  <si>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</si>
  <si>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</si>
  <si>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</si>
  <si>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</si>
  <si>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</si>
  <si>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</si>
  <si>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</si>
  <si>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</si>
  <si>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</si>
  <si>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</si>
  <si>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</si>
  <si>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</si>
  <si>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</si>
  <si>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</si>
  <si>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</si>
  <si>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</si>
  <si>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</si>
  <si>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</si>
  <si>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</si>
  <si>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</si>
  <si>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</si>
  <si>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</si>
  <si>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</si>
  <si>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</si>
  <si>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</si>
  <si>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</si>
  <si>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</si>
  <si>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</si>
  <si>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</si>
  <si>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</si>
  <si>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</si>
  <si>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</si>
  <si>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</si>
  <si>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</si>
  <si>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</si>
  <si>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</si>
  <si>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</si>
  <si>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</si>
  <si>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</si>
  <si>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</si>
  <si>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</si>
  <si>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</si>
  <si>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</si>
  <si>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</si>
  <si>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</si>
  <si>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</si>
  <si>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</si>
  <si>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</si>
  <si>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</si>
  <si>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</si>
  <si>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</si>
  <si>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</si>
  <si>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</si>
  <si>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</si>
  <si>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</si>
  <si>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</si>
  <si>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</si>
  <si>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</si>
  <si>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</si>
  <si>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</si>
  <si>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</si>
  <si>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</si>
  <si>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</si>
  <si>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</si>
  <si>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</si>
  <si>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</si>
  <si>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</si>
  <si>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</si>
  <si>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</si>
  <si>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</si>
  <si>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</si>
  <si>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</si>
  <si>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</si>
  <si>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</si>
  <si>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</si>
  <si>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</si>
  <si>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</si>
  <si>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</si>
  <si>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</si>
  <si>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</si>
  <si>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</si>
  <si>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</si>
  <si>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</si>
  <si>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</si>
  <si>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</si>
  <si>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</si>
  <si>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</si>
  <si>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</si>
  <si>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</si>
  <si>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</si>
  <si>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</si>
  <si>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</si>
  <si>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</si>
  <si>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</si>
  <si>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</si>
  <si>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</si>
  <si>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</si>
  <si>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</si>
  <si>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</si>
  <si>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</si>
  <si>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</si>
  <si>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</si>
  <si>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</si>
  <si>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</si>
  <si>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</si>
  <si>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</si>
  <si>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</si>
  <si>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</si>
  <si>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</si>
  <si>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</si>
  <si>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</si>
  <si>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</si>
  <si>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</si>
  <si>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</si>
  <si>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</si>
  <si>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</si>
  <si>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</si>
  <si>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</si>
  <si>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</si>
  <si>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</si>
  <si>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</si>
  <si>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</si>
  <si>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</si>
  <si>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</si>
  <si>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</si>
  <si>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</si>
  <si>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</si>
  <si>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</si>
  <si>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</si>
  <si>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</si>
  <si>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</si>
  <si>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</si>
  <si>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</si>
  <si>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</si>
  <si>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</si>
  <si>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</si>
  <si>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</si>
  <si>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</si>
  <si>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</si>
  <si>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</si>
  <si>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</si>
  <si>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</si>
  <si>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</si>
  <si>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</si>
  <si>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</si>
  <si>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</si>
  <si>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</si>
  <si>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</si>
  <si>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</si>
  <si>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</si>
  <si>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</si>
  <si>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</si>
  <si>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</si>
  <si>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</si>
  <si>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</si>
  <si>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</si>
  <si>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</si>
  <si>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</si>
  <si>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</si>
  <si>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</si>
  <si>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</si>
  <si>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</si>
  <si>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</si>
  <si>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</si>
  <si>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</si>
  <si>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</si>
  <si>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</si>
  <si>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</si>
  <si>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</si>
  <si>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</si>
  <si>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</si>
  <si>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</si>
  <si>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</si>
  <si>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</si>
  <si>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</si>
  <si>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</si>
  <si>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</si>
  <si>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</si>
  <si>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</si>
  <si>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</si>
  <si>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</si>
  <si>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</si>
  <si>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</si>
  <si>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</si>
  <si>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</si>
  <si>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</si>
  <si>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</si>
  <si>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</si>
  <si>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</si>
  <si>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</si>
  <si>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</si>
  <si>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</si>
  <si>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</si>
  <si>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</si>
  <si>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</si>
  <si>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</si>
  <si>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</si>
  <si>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</si>
  <si>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</si>
  <si>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</si>
  <si>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</si>
  <si>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</si>
  <si>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</si>
  <si>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</si>
  <si>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</si>
  <si>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</si>
  <si>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</si>
  <si>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</si>
  <si>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</si>
  <si>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</si>
  <si>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</si>
  <si>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</si>
  <si>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</si>
  <si>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</si>
  <si>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</si>
  <si>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</si>
  <si>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</si>
  <si>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</si>
  <si>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</si>
  <si>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</si>
  <si>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</si>
  <si>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</si>
  <si>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</si>
  <si>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</si>
  <si>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</si>
  <si>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</si>
  <si>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</si>
  <si>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</si>
  <si>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</si>
  <si>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</si>
  <si>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</si>
  <si>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</si>
  <si>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</si>
  <si>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</si>
  <si>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</si>
  <si>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</si>
  <si>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</si>
  <si>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</si>
  <si>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</si>
  <si>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</si>
  <si>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</si>
  <si>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</si>
  <si>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</si>
  <si>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</si>
  <si>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</si>
  <si>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</si>
  <si>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</si>
  <si>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</si>
  <si>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</si>
  <si>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</si>
  <si>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</si>
  <si>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</si>
  <si>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</si>
  <si>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</si>
  <si>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</si>
  <si>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</si>
  <si>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</si>
  <si>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</si>
  <si>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</si>
  <si>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</si>
  <si>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</si>
  <si>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</si>
  <si>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</si>
  <si>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</si>
  <si>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</si>
  <si>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</si>
  <si>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</si>
  <si>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</si>
  <si>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</si>
  <si>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</si>
  <si>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</si>
  <si>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</si>
  <si>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</si>
  <si>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</si>
  <si>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</si>
  <si>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</si>
  <si>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</si>
  <si>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</si>
  <si>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</si>
  <si>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</si>
  <si>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</si>
  <si>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</si>
  <si>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</si>
  <si>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</si>
  <si>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</si>
  <si>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</si>
  <si>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</si>
  <si>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</si>
  <si>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</si>
  <si>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</si>
  <si>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</si>
  <si>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</si>
  <si>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</si>
  <si>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</si>
  <si>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</si>
  <si>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</si>
  <si>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</si>
  <si>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</si>
  <si>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</si>
  <si>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</si>
  <si>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</si>
  <si>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</si>
  <si>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</si>
  <si>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</si>
  <si>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</si>
  <si>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</si>
  <si>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</si>
  <si>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</si>
  <si>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</si>
  <si>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</si>
  <si>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</si>
  <si>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</si>
  <si>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</si>
  <si>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</si>
  <si>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</si>
  <si>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</si>
  <si>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</si>
  <si>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</si>
  <si>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</si>
  <si>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</si>
  <si>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</si>
  <si>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</si>
  <si>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</si>
  <si>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</si>
  <si>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</si>
  <si>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</si>
  <si>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</si>
  <si>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</si>
  <si>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</si>
  <si>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</si>
  <si>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</si>
  <si>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</si>
  <si>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</si>
  <si>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</si>
  <si>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</si>
  <si>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</si>
  <si>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</si>
  <si>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</si>
  <si>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</si>
  <si>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</si>
  <si>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</si>
  <si>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</si>
  <si>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</si>
  <si>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</si>
  <si>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</si>
  <si>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</si>
  <si>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</si>
  <si>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</si>
  <si>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</si>
  <si>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</si>
  <si>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</si>
  <si>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</si>
  <si>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</si>
  <si>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</si>
  <si>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</si>
  <si>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</si>
  <si>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</si>
  <si>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</si>
  <si>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</si>
  <si>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</si>
  <si>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</si>
  <si>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</si>
  <si>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</si>
  <si>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</si>
  <si>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</si>
  <si>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</si>
  <si>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</si>
  <si>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</si>
  <si>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</si>
  <si>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</si>
  <si>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</si>
  <si>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</si>
  <si>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</si>
  <si>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</si>
  <si>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</si>
  <si>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</si>
  <si>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</si>
  <si>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</si>
  <si>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</si>
  <si>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</si>
  <si>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</si>
  <si>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</si>
  <si>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</si>
  <si>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</si>
  <si>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</si>
  <si>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</si>
  <si>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</si>
  <si>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</si>
  <si>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</si>
  <si>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</si>
  <si>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</si>
  <si>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</si>
  <si>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</si>
  <si>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</si>
  <si>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</si>
  <si>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</si>
  <si>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</si>
  <si>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</si>
  <si>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</si>
  <si>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</si>
  <si>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</si>
  <si>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</si>
  <si>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</si>
  <si>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</si>
  <si>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</si>
  <si>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</si>
  <si>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</si>
  <si>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</si>
  <si>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</si>
  <si>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</si>
  <si>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</si>
  <si>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</si>
  <si>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</si>
  <si>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</si>
  <si>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</si>
  <si>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</si>
  <si>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</si>
  <si>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</si>
  <si>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</si>
  <si>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</si>
  <si>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</si>
  <si>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</si>
  <si>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</si>
  <si>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</si>
  <si>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</si>
  <si>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</si>
  <si>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</si>
  <si>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</si>
  <si>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</si>
  <si>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</si>
  <si>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</si>
  <si>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</si>
  <si>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</si>
  <si>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</si>
  <si>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</si>
  <si>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</si>
  <si>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</si>
  <si>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</si>
  <si>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</si>
  <si>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</si>
  <si>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</si>
  <si>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</si>
  <si>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</si>
  <si>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</si>
  <si>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</si>
  <si>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</si>
  <si>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</si>
  <si>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</si>
  <si>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</si>
  <si>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</si>
  <si>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</si>
  <si>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</si>
  <si>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</si>
  <si>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</si>
  <si>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</si>
  <si>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</si>
  <si>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</si>
  <si>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</si>
  <si>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</si>
  <si>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</si>
  <si>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</si>
  <si>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</si>
  <si>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</si>
  <si>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</si>
  <si>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</si>
  <si>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</si>
  <si>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</si>
  <si>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</si>
  <si>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</si>
  <si>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</si>
  <si>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</si>
  <si>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</si>
  <si>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</si>
  <si>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</si>
  <si>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</si>
  <si>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</si>
  <si>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</si>
  <si>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</si>
  <si>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</si>
  <si>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</si>
  <si>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</si>
  <si>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</si>
  <si>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</si>
  <si>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</si>
  <si>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</si>
  <si>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</si>
  <si>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</si>
  <si>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</si>
  <si>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</si>
  <si>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</si>
  <si>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</si>
  <si>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</si>
  <si>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</si>
  <si>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</si>
  <si>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</si>
  <si>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</si>
  <si>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</si>
  <si>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</si>
  <si>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</si>
  <si>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</si>
  <si>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</si>
  <si>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</si>
  <si>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</si>
  <si>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</si>
  <si>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</si>
  <si>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</si>
  <si>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</si>
  <si>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</si>
  <si>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</si>
  <si>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</si>
  <si>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</si>
  <si>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</si>
  <si>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</si>
  <si>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</si>
  <si>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</si>
  <si>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</si>
  <si>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</si>
  <si>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</si>
  <si>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</si>
  <si>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</si>
  <si>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</si>
  <si>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</si>
  <si>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</si>
  <si>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</si>
  <si>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</si>
  <si>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</si>
  <si>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</si>
  <si>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</si>
  <si>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</si>
  <si>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</si>
  <si>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</si>
  <si>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</si>
  <si>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</si>
  <si>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</si>
  <si>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</si>
  <si>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</si>
  <si>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</si>
  <si>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</si>
  <si>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</si>
  <si>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</si>
  <si>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</si>
  <si>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</si>
  <si>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</si>
  <si>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</si>
  <si>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</si>
  <si>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</si>
  <si>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</si>
  <si>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</si>
  <si>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</si>
  <si>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</si>
  <si>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</si>
  <si>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</si>
  <si>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</si>
  <si>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</si>
  <si>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</si>
  <si>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</si>
  <si>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</si>
  <si>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</si>
  <si>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</si>
  <si>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</si>
  <si>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</si>
  <si>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</si>
  <si>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</si>
  <si>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</si>
  <si>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</si>
  <si>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</si>
  <si>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</si>
  <si>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</si>
  <si>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</si>
  <si>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</si>
  <si>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</si>
  <si>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</si>
  <si>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</si>
  <si>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</si>
  <si>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</si>
  <si>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</si>
  <si>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</si>
  <si>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</si>
  <si>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</si>
  <si>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</si>
  <si>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</si>
  <si>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</si>
  <si>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</si>
  <si>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</si>
  <si>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</si>
  <si>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</si>
  <si>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</si>
  <si>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</si>
  <si>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</si>
  <si>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</si>
  <si>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</si>
  <si>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</si>
  <si>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</si>
  <si>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</si>
  <si>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</si>
  <si>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</si>
  <si>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</si>
  <si>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</si>
  <si>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</si>
  <si>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</si>
  <si>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</si>
  <si>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</si>
  <si>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</si>
  <si>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</si>
  <si>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</si>
  <si>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</si>
  <si>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</si>
  <si>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</si>
  <si>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</si>
  <si>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</si>
  <si>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</si>
  <si>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</si>
  <si>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</si>
  <si>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</si>
  <si>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</si>
  <si>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</si>
  <si>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</si>
  <si>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</si>
  <si>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</si>
  <si>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</si>
  <si>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</si>
  <si>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</si>
  <si>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</si>
  <si>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</si>
  <si>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</si>
  <si>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</si>
  <si>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</si>
  <si>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</si>
  <si>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</si>
  <si>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</si>
  <si>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</si>
  <si>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</si>
  <si>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</si>
  <si>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</si>
  <si>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</si>
  <si>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</si>
  <si>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</si>
  <si>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</si>
  <si>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</si>
  <si>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</si>
  <si>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</si>
  <si>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</si>
  <si>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</si>
  <si>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</si>
  <si>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</si>
  <si>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</si>
  <si>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</si>
  <si>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</si>
  <si>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</si>
  <si>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</si>
  <si>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</si>
  <si>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</si>
  <si>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</si>
  <si>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</si>
  <si>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</si>
  <si>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</si>
  <si>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</si>
  <si>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</si>
  <si>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</si>
  <si>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</si>
  <si>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</si>
  <si>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</si>
  <si>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</si>
  <si>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</si>
  <si>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</si>
  <si>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</si>
  <si>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</si>
  <si>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</si>
  <si>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</si>
  <si>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</si>
  <si>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</si>
  <si>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</si>
  <si>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</si>
  <si>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</si>
  <si>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</si>
  <si>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</si>
  <si>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</si>
  <si>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</si>
  <si>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</si>
  <si>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</si>
  <si>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</si>
  <si>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</si>
  <si>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</si>
  <si>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</si>
  <si>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</si>
  <si>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</si>
  <si>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</si>
  <si>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</si>
  <si>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</si>
  <si>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</si>
  <si>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</si>
  <si>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</si>
  <si>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</si>
  <si>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</si>
  <si>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</si>
  <si>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</si>
  <si>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</si>
  <si>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</si>
  <si>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</si>
  <si>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</si>
  <si>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</si>
  <si>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</si>
  <si>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</si>
  <si>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</si>
  <si>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</si>
  <si>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</si>
  <si>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</si>
  <si>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</si>
  <si>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</si>
  <si>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</si>
  <si>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</si>
  <si>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</si>
  <si>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</si>
  <si>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</si>
  <si>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</si>
  <si>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</si>
  <si>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</si>
  <si>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</si>
  <si>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</si>
  <si>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</si>
  <si>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</si>
  <si>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</si>
  <si>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</si>
  <si>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</si>
  <si>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</si>
  <si>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</si>
  <si>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</si>
  <si>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</si>
  <si>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</si>
  <si>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</si>
  <si>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</si>
  <si>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</si>
  <si>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</si>
  <si>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</si>
  <si>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</si>
  <si>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</si>
  <si>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</si>
  <si>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</si>
  <si>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</si>
  <si>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</si>
  <si>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</si>
  <si>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</si>
  <si>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</si>
  <si>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</si>
  <si>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</si>
  <si>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</si>
  <si>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</si>
  <si>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</si>
  <si>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</si>
  <si>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</si>
  <si>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</si>
  <si>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</si>
  <si>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</si>
  <si>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</si>
  <si>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</si>
  <si>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</si>
  <si>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</si>
  <si>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</si>
  <si>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</si>
  <si>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</si>
  <si>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</si>
  <si>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</si>
  <si>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</si>
  <si>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</si>
  <si>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</si>
  <si>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</si>
  <si>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</si>
  <si>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</si>
  <si>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</si>
  <si>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</si>
  <si>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</si>
  <si>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</si>
  <si>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</si>
  <si>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</si>
  <si>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</si>
  <si>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</si>
  <si>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</si>
  <si>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</si>
  <si>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</si>
  <si>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</si>
  <si>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</si>
  <si>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</si>
  <si>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</si>
  <si>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</si>
  <si>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</si>
  <si>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</si>
  <si>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</si>
  <si>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</si>
  <si>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</si>
  <si>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</si>
  <si>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</si>
  <si>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</si>
  <si>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</si>
  <si>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</si>
  <si>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</si>
  <si>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</si>
  <si>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</si>
  <si>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</si>
  <si>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</si>
  <si>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</si>
  <si>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</si>
  <si>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</si>
  <si>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</si>
  <si>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</si>
  <si>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</si>
  <si>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</si>
  <si>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</si>
  <si>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</si>
  <si>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</si>
  <si>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</si>
  <si>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</si>
  <si>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</si>
  <si>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</si>
  <si>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</si>
  <si>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</si>
  <si>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</si>
  <si>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</si>
  <si>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</si>
  <si>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</si>
  <si>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</si>
  <si>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</si>
  <si>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</si>
  <si>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</si>
  <si>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</si>
  <si>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</si>
  <si>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</si>
  <si>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</si>
  <si>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</si>
  <si>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</si>
  <si>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</si>
  <si>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</si>
  <si>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</si>
  <si>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</si>
  <si>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</si>
  <si>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</si>
  <si>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</si>
  <si>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</si>
  <si>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</si>
  <si>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</si>
  <si>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</si>
  <si>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</si>
  <si>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</si>
  <si>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</si>
  <si>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</si>
  <si>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</si>
  <si>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</si>
  <si>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</si>
  <si>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</si>
  <si>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</si>
  <si>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</si>
  <si>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</si>
  <si>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</si>
  <si>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</si>
  <si>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</si>
  <si>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</si>
  <si>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</si>
  <si>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</si>
  <si>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</si>
  <si>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</si>
  <si>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</si>
  <si>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</si>
  <si>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</si>
  <si>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</si>
  <si>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</si>
  <si>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</si>
  <si>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</si>
  <si>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</si>
  <si>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</si>
  <si>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</si>
  <si>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</si>
  <si>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</si>
  <si>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</si>
  <si>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</si>
  <si>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</si>
  <si>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</si>
  <si>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</si>
  <si>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</si>
  <si>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</si>
  <si>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</si>
  <si>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</si>
  <si>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</si>
  <si>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</si>
  <si>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</si>
  <si>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</si>
  <si>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</si>
  <si>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</si>
  <si>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</si>
  <si>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</si>
  <si>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</si>
  <si>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</si>
  <si>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</si>
  <si>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</si>
  <si>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</si>
  <si>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</si>
  <si>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</si>
  <si>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</si>
  <si>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</si>
  <si>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</si>
  <si>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</si>
  <si>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</si>
  <si>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</si>
  <si>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</si>
  <si>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</si>
  <si>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</si>
  <si>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</si>
  <si>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</si>
  <si>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</si>
  <si>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</si>
  <si>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</si>
  <si>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</si>
  <si>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</si>
  <si>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</si>
  <si>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</si>
  <si>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</si>
  <si>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</si>
  <si>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</si>
  <si>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</si>
  <si>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</si>
  <si>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</si>
  <si>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</si>
  <si>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</si>
  <si>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</si>
  <si>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</si>
  <si>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</si>
  <si>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</si>
  <si>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</si>
  <si>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</si>
  <si>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</si>
  <si>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</si>
  <si>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</si>
  <si>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</si>
  <si>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</si>
  <si>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</si>
  <si>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</si>
  <si>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</si>
  <si>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</si>
  <si>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</si>
  <si>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</si>
  <si>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</si>
  <si>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</si>
  <si>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</si>
  <si>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</si>
  <si>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</si>
  <si>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</si>
  <si>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</si>
  <si>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</si>
  <si>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</si>
  <si>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</si>
  <si>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</si>
  <si>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</si>
  <si>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</si>
  <si>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</si>
  <si>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</si>
  <si>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</si>
  <si>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</si>
  <si>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</si>
  <si>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</si>
  <si>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</si>
  <si>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</si>
  <si>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</si>
  <si>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</si>
  <si>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</si>
  <si>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</si>
  <si>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</si>
  <si>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</si>
  <si>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</si>
  <si>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</si>
  <si>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</si>
  <si>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</si>
  <si>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</si>
  <si>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</si>
  <si>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</si>
  <si>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</si>
  <si>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</si>
  <si>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</si>
  <si>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</si>
  <si>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</si>
  <si>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</si>
  <si>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</si>
  <si>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</si>
  <si>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</si>
  <si>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</si>
  <si>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</si>
  <si>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</si>
  <si>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</si>
  <si>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</si>
  <si>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</si>
  <si>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</si>
  <si>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</si>
  <si>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</si>
  <si>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</si>
  <si>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</si>
  <si>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</si>
  <si>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</si>
  <si>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</si>
  <si>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</si>
  <si>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</si>
  <si>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</si>
  <si>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</si>
  <si>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</si>
  <si>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</si>
  <si>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</si>
  <si>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</si>
  <si>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</si>
  <si>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</si>
  <si>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</si>
  <si>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</si>
  <si>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</si>
  <si>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</si>
  <si>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</si>
  <si>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</si>
  <si>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</si>
  <si>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</si>
  <si>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</si>
  <si>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</si>
  <si>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</si>
  <si>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</si>
  <si>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</si>
  <si>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</si>
  <si>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</si>
  <si>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</si>
  <si>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</si>
  <si>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</si>
  <si>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</si>
  <si>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</si>
  <si>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</si>
  <si>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</si>
  <si>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</si>
  <si>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</si>
  <si>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</si>
  <si>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</si>
  <si>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</si>
  <si>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</si>
  <si>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</si>
  <si>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</si>
  <si>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</si>
  <si>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</si>
  <si>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</si>
  <si>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</si>
  <si>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</si>
  <si>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</si>
  <si>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</si>
  <si>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</si>
  <si>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</si>
  <si>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</si>
  <si>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</si>
  <si>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</si>
  <si>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</si>
  <si>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</si>
  <si>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</si>
  <si>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</si>
  <si>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</si>
  <si>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</si>
  <si>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</si>
  <si>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</si>
  <si>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</si>
  <si>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</si>
  <si>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</si>
  <si>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</si>
  <si>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</si>
  <si>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</si>
  <si>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</si>
  <si>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</si>
  <si>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</si>
  <si>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</si>
  <si>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</si>
  <si>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</si>
  <si>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</si>
  <si>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</si>
  <si>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</si>
  <si>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</si>
  <si>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</si>
  <si>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</si>
  <si>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</si>
  <si>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</si>
  <si>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</si>
  <si>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</si>
  <si>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</si>
  <si>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</si>
  <si>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</si>
  <si>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</si>
  <si>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</si>
  <si>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</si>
  <si>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</si>
  <si>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</si>
  <si>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</si>
  <si>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</si>
  <si>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</si>
  <si>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</si>
  <si>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</si>
  <si>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</si>
  <si>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</si>
  <si>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</si>
  <si>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</si>
  <si>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</si>
  <si>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</si>
  <si>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</si>
  <si>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</si>
  <si>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</si>
  <si>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</si>
  <si>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</si>
  <si>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</si>
  <si>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</si>
  <si>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</si>
  <si>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</si>
  <si>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</si>
  <si>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</si>
  <si>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</si>
  <si>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</si>
  <si>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</si>
  <si>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</si>
  <si>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</si>
  <si>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</si>
  <si>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</si>
  <si>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</si>
  <si>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</si>
  <si>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</si>
  <si>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</si>
  <si>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</si>
  <si>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</si>
  <si>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</si>
  <si>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</si>
  <si>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</si>
  <si>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</si>
  <si>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</si>
  <si>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</si>
  <si>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</si>
  <si>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</si>
  <si>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</si>
  <si>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</si>
  <si>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</si>
  <si>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</si>
  <si>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</si>
  <si>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</si>
  <si>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</si>
  <si>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</si>
  <si>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</si>
  <si>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</si>
  <si>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</si>
  <si>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</si>
  <si>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</si>
  <si>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</si>
  <si>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</si>
  <si>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</si>
  <si>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</si>
  <si>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</si>
  <si>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</si>
  <si>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</si>
  <si>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</si>
  <si>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</si>
  <si>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</si>
  <si>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</si>
  <si>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</si>
  <si>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</si>
  <si>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</si>
  <si>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</si>
  <si>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</si>
  <si>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</si>
  <si>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</si>
  <si>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</si>
  <si>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</si>
  <si>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</si>
  <si>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</si>
  <si>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</si>
  <si>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</si>
  <si>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</si>
  <si>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</si>
  <si>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</si>
  <si>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</si>
  <si>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</si>
  <si>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</si>
  <si>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</si>
  <si>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</si>
  <si>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</si>
  <si>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</si>
  <si>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</si>
  <si>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</si>
  <si>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</si>
  <si>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</si>
  <si>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</si>
  <si>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</si>
  <si>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</si>
  <si>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</si>
  <si>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</si>
  <si>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</si>
  <si>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</si>
  <si>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</si>
  <si>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</si>
  <si>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</si>
  <si>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</si>
  <si>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</si>
  <si>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</si>
  <si>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</si>
  <si>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</si>
  <si>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</si>
  <si>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</si>
  <si>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</si>
  <si>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</si>
  <si>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</si>
  <si>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</si>
  <si>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</si>
  <si>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</si>
  <si>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</si>
  <si>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</si>
  <si>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</si>
  <si>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</si>
  <si>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</si>
  <si>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</si>
  <si>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</si>
  <si>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</si>
  <si>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</si>
  <si>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</si>
  <si>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</si>
  <si>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</si>
  <si>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</si>
  <si>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</si>
  <si>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</si>
  <si>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</si>
  <si>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</si>
  <si>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</si>
  <si>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</si>
  <si>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</si>
  <si>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</si>
  <si>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</si>
  <si>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</si>
  <si>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</si>
  <si>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</si>
  <si>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</si>
  <si>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</si>
  <si>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</si>
  <si>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</si>
  <si>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</si>
  <si>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</si>
  <si>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</si>
  <si>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</si>
  <si>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</si>
  <si>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</si>
  <si>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</si>
  <si>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</si>
  <si>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</si>
  <si>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</si>
  <si>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</si>
  <si>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</si>
  <si>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</si>
  <si>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</si>
  <si>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</si>
  <si>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</si>
  <si>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</si>
  <si>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</si>
  <si>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</si>
  <si>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</si>
  <si>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</si>
  <si>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</si>
  <si>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</si>
  <si>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</si>
  <si>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</si>
  <si>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</si>
  <si>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</si>
  <si>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</si>
  <si>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</si>
  <si>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</si>
  <si>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</si>
  <si>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</si>
  <si>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</si>
  <si>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</si>
  <si>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</si>
  <si>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</si>
  <si>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</si>
  <si>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</si>
  <si>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</si>
  <si>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</si>
  <si>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</si>
  <si>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</si>
  <si>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</si>
  <si>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</si>
  <si>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</si>
  <si>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</si>
  <si>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</si>
  <si>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</si>
  <si>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</si>
  <si>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</si>
  <si>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</si>
  <si>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</si>
  <si>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</si>
  <si>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</si>
  <si>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</si>
  <si>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</si>
  <si>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</si>
  <si>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</si>
  <si>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</si>
  <si>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</si>
  <si>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</si>
  <si>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</si>
  <si>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</si>
  <si>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</si>
  <si>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</si>
  <si>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</si>
  <si>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</si>
  <si>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</si>
  <si>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</si>
  <si>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</si>
  <si>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</si>
  <si>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</si>
  <si>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</si>
  <si>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</si>
  <si>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</si>
  <si>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</si>
  <si>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</si>
  <si>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</si>
  <si>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</si>
  <si>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</si>
  <si>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</si>
  <si>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</si>
  <si>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</si>
  <si>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</si>
  <si>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</si>
  <si>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</si>
  <si>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</si>
  <si>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</si>
  <si>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</si>
  <si>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</si>
  <si>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</si>
  <si>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</si>
  <si>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</si>
  <si>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</si>
  <si>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</si>
  <si>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</si>
  <si>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</si>
  <si>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</si>
  <si>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</si>
  <si>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</si>
  <si>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</si>
  <si>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</si>
  <si>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</si>
  <si>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</si>
  <si>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</si>
  <si>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</si>
  <si>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</si>
  <si>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</si>
  <si>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</si>
  <si>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</si>
  <si>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</si>
  <si>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</si>
  <si>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</si>
  <si>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</si>
  <si>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</si>
  <si>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</si>
  <si>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</si>
  <si>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</si>
  <si>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</si>
  <si>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</si>
  <si>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</si>
  <si>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</si>
  <si>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</si>
  <si>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</si>
  <si>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</si>
  <si>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</si>
  <si>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</si>
  <si>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</si>
  <si>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</si>
  <si>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</si>
  <si>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</si>
  <si>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</si>
  <si>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</si>
  <si>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</si>
  <si>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</si>
  <si>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</si>
  <si>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</si>
  <si>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</si>
  <si>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</si>
  <si>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</si>
  <si>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</si>
  <si>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</si>
  <si>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</si>
  <si>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</si>
  <si>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</si>
  <si>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</si>
  <si>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</si>
  <si>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</si>
  <si>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</si>
  <si>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</si>
  <si>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</si>
  <si>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</si>
  <si>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</si>
  <si>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</si>
  <si>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</si>
  <si>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</si>
  <si>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</si>
  <si>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</si>
  <si>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</si>
  <si>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</si>
  <si>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</si>
  <si>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</si>
  <si>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</si>
  <si>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</si>
  <si>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</si>
  <si>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</si>
  <si>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</si>
  <si>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</si>
  <si>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</si>
  <si>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</si>
  <si>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</si>
  <si>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</si>
  <si>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</si>
  <si>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</si>
  <si>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</si>
  <si>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</si>
  <si>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</si>
  <si>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</si>
  <si>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</si>
  <si>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</si>
  <si>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</si>
  <si>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</si>
  <si>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</si>
  <si>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</si>
  <si>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</si>
  <si>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</si>
  <si>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</si>
  <si>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</si>
  <si>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</si>
  <si>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</si>
  <si>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</si>
  <si>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</si>
  <si>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</si>
  <si>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</si>
  <si>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</si>
  <si>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</si>
  <si>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</si>
  <si>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</si>
  <si>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</si>
  <si>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</si>
  <si>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</si>
  <si>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</si>
  <si>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</si>
  <si>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</si>
  <si>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</si>
  <si>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</si>
  <si>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</si>
  <si>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</si>
  <si>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</si>
  <si>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</si>
  <si>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</si>
  <si>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</si>
  <si>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</si>
  <si>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</si>
  <si>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</si>
  <si>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</si>
  <si>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</si>
  <si>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</si>
  <si>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</si>
  <si>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</si>
  <si>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</si>
  <si>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</si>
  <si>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</si>
  <si>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</si>
  <si>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</si>
  <si>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</si>
  <si>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</si>
  <si>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</si>
  <si>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</si>
  <si>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</si>
  <si>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</si>
  <si>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</si>
  <si>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</si>
  <si>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</si>
  <si>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</si>
  <si>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</si>
  <si>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</si>
  <si>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</si>
  <si>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</si>
  <si>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</si>
  <si>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</si>
  <si>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</si>
  <si>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</si>
  <si>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</si>
  <si>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</si>
  <si>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</si>
  <si>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</si>
  <si>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</si>
  <si>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</si>
  <si>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</si>
  <si>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</si>
  <si>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</si>
  <si>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</si>
  <si>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</si>
  <si>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</si>
  <si>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</si>
  <si>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</si>
  <si>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</si>
  <si>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</si>
  <si>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</si>
  <si>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</si>
  <si>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</si>
  <si>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</si>
  <si>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</si>
  <si>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</si>
  <si>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</si>
  <si>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</si>
  <si>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</si>
  <si>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</si>
  <si>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</si>
  <si>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</si>
  <si>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</si>
  <si>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</si>
  <si>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</si>
  <si>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</si>
  <si>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</si>
  <si>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</si>
  <si>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</si>
  <si>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</si>
  <si>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</si>
  <si>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</si>
  <si>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</si>
  <si>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</si>
  <si>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</si>
  <si>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</si>
  <si>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</si>
  <si>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</si>
  <si>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</si>
  <si>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</si>
  <si>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</si>
  <si>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</si>
  <si>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</si>
  <si>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</si>
  <si>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</si>
  <si>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</si>
  <si>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</si>
  <si>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</si>
  <si>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</si>
  <si>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</si>
  <si>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</si>
  <si>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</si>
  <si>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</si>
  <si>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</si>
  <si>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</si>
  <si>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</si>
  <si>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</si>
  <si>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</si>
  <si>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</si>
  <si>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</si>
  <si>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</si>
  <si>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</si>
  <si>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</si>
  <si>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</si>
  <si>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</si>
  <si>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</si>
  <si>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</si>
  <si>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</si>
  <si>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</si>
  <si>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</si>
  <si>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</si>
  <si>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</si>
  <si>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</si>
  <si>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</si>
  <si>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</si>
  <si>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</si>
  <si>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</si>
  <si>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</si>
  <si>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</si>
  <si>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</si>
  <si>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</si>
  <si>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</si>
  <si>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</si>
  <si>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</si>
  <si>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</si>
  <si>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</si>
  <si>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</si>
  <si>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</si>
  <si>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</si>
  <si>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</si>
  <si>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</si>
  <si>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</si>
  <si>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</si>
  <si>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</si>
  <si>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</si>
  <si>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</si>
  <si>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</si>
  <si>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</si>
  <si>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</si>
  <si>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</si>
  <si>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</si>
  <si>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</si>
  <si>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</si>
  <si>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</si>
  <si>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</si>
  <si>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</si>
  <si>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</si>
  <si>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</si>
  <si>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</si>
  <si>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</si>
  <si>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</si>
  <si>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</si>
  <si>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</si>
  <si>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</si>
  <si>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</si>
  <si>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</si>
  <si>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</si>
  <si>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</si>
  <si>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</si>
  <si>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</si>
  <si>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</si>
  <si>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</si>
  <si>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</si>
  <si>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</si>
  <si>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</si>
  <si>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</si>
  <si>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</si>
  <si>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</si>
  <si>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</si>
  <si>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</si>
  <si>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</si>
  <si>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</si>
  <si>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</si>
  <si>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</si>
  <si>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</si>
  <si>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</si>
  <si>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</si>
  <si>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</si>
  <si>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</si>
  <si>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</si>
  <si>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</si>
  <si>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</si>
  <si>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</si>
  <si>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</si>
  <si>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</si>
  <si>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</si>
  <si>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</si>
  <si>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</si>
  <si>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</si>
  <si>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</si>
  <si>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</si>
  <si>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</si>
  <si>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</si>
  <si>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</si>
  <si>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</si>
  <si>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</si>
  <si>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</si>
  <si>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</si>
  <si>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</si>
  <si>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</si>
  <si>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</si>
  <si>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</si>
  <si>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</si>
  <si>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</si>
  <si>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</si>
  <si>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</si>
  <si>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</si>
  <si>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</si>
  <si>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</si>
  <si>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</si>
  <si>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</si>
  <si>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</si>
  <si>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</si>
  <si>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</si>
  <si>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</si>
  <si>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</si>
  <si>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</si>
  <si>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</si>
  <si>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</si>
  <si>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</si>
  <si>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</si>
  <si>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</si>
  <si>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</si>
  <si>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</si>
  <si>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</si>
  <si>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</si>
  <si>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</si>
  <si>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</si>
  <si>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</si>
  <si>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</si>
  <si>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</si>
  <si>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</si>
  <si>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</si>
  <si>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</si>
  <si>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</si>
  <si>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</si>
  <si>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</si>
  <si>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</si>
  <si>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</si>
  <si>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</si>
  <si>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</si>
  <si>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</si>
  <si>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</si>
  <si>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</si>
  <si>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</si>
  <si>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</si>
  <si>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</si>
  <si>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</si>
  <si>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</si>
  <si>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</si>
  <si>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</si>
  <si>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</si>
  <si>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</si>
  <si>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</si>
  <si>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</si>
  <si>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</si>
  <si>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</si>
  <si>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</si>
  <si>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</si>
  <si>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</si>
  <si>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</si>
  <si>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</si>
  <si>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</si>
  <si>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</si>
  <si>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</si>
  <si>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</si>
  <si>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</si>
  <si>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</si>
  <si>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</si>
  <si>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</si>
  <si>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</si>
  <si>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</si>
  <si>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</si>
  <si>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</si>
  <si>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</si>
  <si>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</si>
  <si>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</si>
  <si>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</si>
  <si>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</si>
  <si>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</si>
  <si>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</si>
  <si>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</si>
  <si>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</si>
  <si>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</si>
  <si>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</si>
  <si>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</si>
  <si>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</si>
  <si>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</si>
  <si>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</si>
  <si>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</si>
  <si>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</si>
  <si>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</si>
  <si>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</si>
  <si>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</si>
  <si>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</si>
  <si>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</si>
  <si>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</si>
  <si>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</si>
  <si>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</si>
  <si>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</si>
  <si>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</si>
  <si>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</si>
  <si>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</si>
  <si>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</si>
  <si>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</si>
  <si>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</si>
  <si>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</si>
  <si>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</si>
  <si>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</si>
  <si>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</si>
  <si>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</si>
  <si>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</si>
  <si>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</si>
  <si>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</si>
  <si>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</si>
  <si>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</si>
  <si>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</si>
  <si>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</si>
  <si>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</si>
  <si>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</si>
  <si>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</si>
  <si>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</si>
  <si>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</si>
  <si>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</si>
  <si>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</si>
  <si>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</si>
  <si>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</si>
  <si>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</si>
  <si>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</si>
  <si>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</si>
  <si>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</si>
  <si>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</si>
  <si>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</si>
  <si>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</si>
  <si>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</si>
  <si>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</si>
  <si>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</si>
  <si>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</si>
  <si>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</si>
  <si>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</si>
  <si>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</si>
  <si>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</si>
  <si>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</si>
  <si>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</si>
  <si>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</si>
  <si>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</si>
  <si>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</si>
  <si>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</si>
  <si>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</si>
  <si>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</si>
  <si>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</si>
  <si>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</si>
  <si>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</si>
  <si>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</si>
  <si>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</si>
  <si>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</si>
  <si>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</si>
  <si>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</si>
  <si>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</si>
  <si>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</si>
  <si>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</si>
  <si>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</si>
  <si>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</si>
  <si>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</si>
  <si>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</si>
  <si>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</si>
  <si>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</si>
  <si>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</si>
  <si>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</si>
  <si>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</si>
  <si>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</si>
  <si>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</si>
  <si>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</si>
  <si>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</si>
  <si>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</si>
  <si>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</si>
  <si>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</si>
  <si>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</si>
  <si>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</si>
  <si>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</si>
  <si>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</si>
  <si>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</si>
  <si>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</si>
  <si>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</si>
  <si>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</si>
  <si>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</si>
  <si>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</si>
  <si>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</si>
  <si>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</si>
  <si>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</si>
  <si>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</si>
  <si>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</si>
  <si>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</si>
  <si>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</si>
  <si>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</si>
  <si>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</si>
  <si>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</si>
  <si>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</si>
  <si>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</si>
  <si>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</si>
  <si>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</si>
  <si>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</si>
  <si>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</si>
  <si>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</si>
  <si>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</si>
  <si>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</si>
  <si>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</si>
  <si>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</si>
  <si>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</si>
  <si>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</si>
  <si>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</si>
  <si>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</si>
  <si>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</si>
  <si>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</si>
  <si>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</si>
  <si>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</si>
  <si>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</si>
  <si>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</si>
  <si>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</si>
  <si>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</si>
  <si>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</si>
  <si>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</si>
  <si>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</si>
  <si>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</si>
  <si>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</si>
  <si>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</si>
  <si>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</si>
  <si>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</si>
  <si>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</si>
  <si>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</si>
  <si>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</si>
  <si>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</si>
  <si>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</si>
  <si>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</si>
  <si>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</si>
  <si>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</si>
  <si>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</si>
  <si>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</si>
  <si>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</si>
  <si>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</si>
  <si>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</si>
  <si>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</si>
  <si>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</si>
  <si>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</si>
  <si>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</si>
  <si>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</si>
  <si>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</si>
  <si>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</si>
  <si>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</si>
  <si>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</si>
  <si>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</si>
  <si>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</si>
  <si>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</si>
  <si>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</si>
  <si>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</si>
  <si>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</si>
  <si>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</si>
  <si>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</si>
  <si>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</si>
  <si>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</si>
  <si>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</si>
  <si>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</si>
  <si>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</si>
  <si>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</si>
  <si>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</si>
  <si>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</si>
  <si>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</si>
  <si>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</si>
  <si>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</si>
  <si>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</si>
  <si>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</si>
  <si>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</si>
  <si>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</si>
  <si>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</si>
  <si>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</si>
  <si>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</si>
  <si>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</si>
  <si>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</si>
  <si>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</si>
  <si>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</si>
  <si>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</si>
  <si>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</si>
  <si>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</si>
  <si>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</si>
  <si>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</si>
  <si>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</si>
  <si>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</si>
  <si>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</si>
  <si>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</si>
  <si>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</si>
  <si>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</si>
  <si>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</si>
  <si>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</si>
  <si>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</si>
  <si>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</si>
  <si>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</si>
  <si>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</si>
  <si>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</si>
  <si>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</si>
  <si>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</si>
  <si>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</si>
  <si>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</si>
  <si>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</si>
  <si>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</si>
  <si>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</si>
  <si>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</si>
  <si>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</si>
  <si>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</si>
  <si>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</si>
  <si>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</si>
  <si>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</si>
  <si>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</si>
  <si>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</si>
  <si>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</si>
  <si>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</si>
  <si>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</si>
  <si>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</si>
  <si>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</si>
  <si>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</si>
  <si>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</si>
  <si>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</si>
  <si>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</si>
  <si>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</si>
  <si>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</si>
  <si>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</si>
  <si>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</si>
  <si>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</si>
  <si>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</si>
  <si>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</si>
  <si>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</si>
  <si>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</si>
  <si>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</si>
  <si>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</si>
  <si>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</si>
  <si>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</si>
  <si>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</si>
  <si>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</si>
  <si>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</si>
  <si>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</si>
  <si>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</si>
  <si>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</si>
  <si>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</si>
  <si>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</si>
  <si>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</si>
  <si>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</si>
  <si>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</si>
  <si>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</si>
  <si>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</si>
  <si>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</si>
  <si>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</si>
  <si>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</si>
  <si>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</si>
  <si>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</si>
  <si>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</si>
  <si>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</si>
  <si>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</si>
  <si>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</si>
  <si>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</si>
  <si>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</si>
  <si>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</si>
  <si>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</si>
  <si>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</si>
  <si>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</si>
  <si>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</si>
  <si>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</si>
  <si>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</si>
  <si>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</si>
  <si>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</si>
  <si>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</si>
  <si>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</si>
  <si>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</si>
  <si>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</si>
  <si>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</si>
  <si>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</si>
  <si>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</si>
  <si>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</si>
  <si>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</si>
  <si>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</si>
  <si>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</si>
  <si>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</si>
  <si>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</si>
  <si>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</si>
  <si>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</si>
  <si>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</si>
  <si>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</si>
  <si>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</si>
  <si>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</si>
  <si>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</si>
  <si>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</si>
  <si>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</si>
  <si>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</si>
  <si>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</si>
  <si>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</si>
  <si>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</si>
  <si>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</si>
  <si>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</si>
  <si>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</si>
  <si>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</si>
  <si>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</si>
  <si>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</si>
  <si>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</si>
  <si>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</si>
  <si>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</si>
  <si>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</si>
  <si>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</si>
  <si>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</si>
  <si>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</si>
  <si>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</si>
  <si>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</si>
  <si>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</si>
  <si>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</si>
  <si>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</si>
  <si>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</si>
  <si>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</si>
  <si>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</si>
  <si>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</si>
  <si>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</si>
  <si>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</si>
  <si>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</si>
  <si>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</si>
  <si>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</si>
  <si>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</si>
  <si>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</si>
  <si>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</si>
  <si>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</si>
  <si>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</si>
  <si>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</si>
  <si>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</si>
  <si>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</si>
  <si>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</si>
  <si>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</si>
  <si>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</si>
  <si>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</si>
  <si>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</si>
  <si>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</si>
  <si>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</si>
  <si>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</si>
  <si>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</si>
  <si>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</si>
  <si>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</si>
  <si>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</si>
  <si>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</si>
  <si>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</si>
  <si>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</si>
  <si>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</si>
  <si>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</si>
  <si>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</si>
  <si>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</si>
  <si>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</si>
  <si>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</si>
  <si>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</si>
  <si>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</si>
  <si>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</si>
  <si>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</si>
  <si>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</si>
  <si>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</si>
  <si>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</si>
  <si>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</si>
  <si>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</si>
  <si>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</si>
  <si>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</si>
  <si>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</si>
  <si>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</si>
  <si>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</si>
  <si>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</si>
  <si>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</si>
  <si>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</si>
  <si>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</si>
  <si>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</si>
  <si>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</si>
  <si>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</si>
  <si>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</si>
  <si>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</si>
  <si>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</si>
  <si>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</si>
  <si>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</si>
  <si>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</si>
  <si>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</si>
  <si>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</si>
  <si>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</si>
  <si>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</si>
  <si>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</si>
  <si>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</si>
  <si>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</si>
  <si>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</si>
  <si>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</si>
  <si>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</si>
  <si>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</si>
  <si>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</si>
  <si>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</si>
  <si>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</si>
  <si>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</si>
  <si>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</si>
  <si>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</si>
  <si>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</si>
  <si>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</si>
  <si>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</si>
  <si>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</si>
  <si>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</si>
  <si>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</si>
  <si>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</si>
  <si>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</si>
  <si>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</si>
  <si>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</si>
  <si>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</si>
  <si>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</si>
  <si>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</si>
  <si>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</si>
  <si>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</si>
  <si>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</si>
  <si>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</si>
  <si>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</si>
  <si>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</si>
  <si>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</si>
  <si>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</si>
  <si>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</si>
  <si>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</si>
  <si>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</si>
  <si>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</si>
  <si>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</si>
  <si>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</si>
  <si>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</si>
  <si>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</si>
  <si>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</si>
  <si>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</si>
  <si>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</si>
  <si>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</si>
  <si>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</si>
  <si>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</si>
  <si>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</si>
  <si>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</si>
  <si>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</si>
  <si>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</si>
  <si>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</si>
  <si>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</si>
  <si>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</si>
  <si>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</si>
  <si>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</si>
  <si>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</si>
  <si>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</si>
  <si>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</si>
  <si>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</si>
  <si>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</si>
  <si>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</si>
  <si>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</si>
  <si>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</si>
  <si>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</si>
  <si>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</si>
  <si>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</si>
  <si>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</si>
  <si>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</si>
  <si>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</si>
  <si>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</si>
  <si>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</si>
  <si>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</si>
  <si>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</si>
  <si>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</si>
  <si>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</si>
  <si>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</si>
  <si>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</si>
  <si>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</si>
  <si>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</si>
  <si>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</si>
  <si>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</si>
  <si>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</si>
  <si>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</si>
  <si>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</si>
  <si>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</si>
  <si>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</si>
  <si>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</si>
  <si>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</si>
  <si>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</si>
  <si>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</si>
  <si>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</si>
  <si>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</si>
  <si>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</si>
  <si>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</si>
  <si>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</si>
  <si>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</si>
  <si>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</si>
  <si>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</si>
  <si>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</si>
  <si>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</si>
  <si>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</si>
  <si>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</si>
  <si>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</si>
  <si>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</si>
  <si>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</si>
  <si>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</si>
  <si>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</si>
  <si>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</si>
  <si>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</si>
  <si>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</si>
  <si>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</si>
  <si>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</si>
  <si>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</si>
  <si>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</si>
  <si>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</si>
  <si>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</si>
  <si>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</si>
  <si>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</si>
  <si>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</si>
  <si>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</si>
  <si>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</si>
  <si>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</si>
  <si>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</si>
  <si>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</si>
  <si>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</si>
  <si>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</si>
  <si>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</si>
  <si>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</si>
  <si>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</si>
  <si>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</si>
  <si>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</si>
  <si>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</si>
  <si>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</si>
  <si>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</si>
  <si>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</si>
  <si>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</si>
  <si>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</si>
  <si>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</si>
  <si>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</si>
  <si>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</si>
  <si>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</si>
  <si>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</si>
  <si>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</si>
  <si>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</si>
  <si>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</si>
  <si>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</si>
  <si>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</si>
  <si>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</si>
  <si>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</si>
  <si>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</si>
  <si>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</si>
  <si>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</si>
  <si>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</si>
  <si>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</si>
  <si>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</si>
  <si>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</si>
  <si>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</si>
  <si>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</si>
  <si>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</si>
  <si>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</si>
  <si>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</si>
  <si>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</si>
  <si>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</si>
  <si>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</si>
  <si>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</si>
  <si>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</si>
  <si>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</si>
  <si>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</si>
  <si>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</si>
  <si>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</si>
  <si>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</si>
  <si>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</si>
  <si>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</si>
  <si>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</si>
  <si>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</si>
  <si>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</si>
  <si>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</si>
  <si>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</si>
  <si>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</si>
  <si>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</si>
  <si>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</si>
  <si>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</si>
  <si>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</si>
  <si>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</si>
  <si>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</si>
  <si>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</si>
  <si>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</si>
  <si>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</si>
  <si>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</si>
  <si>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</si>
  <si>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</si>
  <si>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</si>
  <si>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</si>
  <si>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</si>
  <si>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</si>
  <si>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</si>
  <si>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</si>
  <si>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</si>
  <si>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</si>
  <si>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</si>
  <si>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</si>
  <si>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</si>
  <si>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</si>
  <si>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</si>
  <si>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</si>
  <si>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</si>
  <si>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</si>
  <si>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</si>
  <si>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</si>
  <si>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</si>
  <si>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</si>
  <si>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</si>
  <si>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</si>
  <si>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</si>
  <si>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</si>
  <si>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</si>
  <si>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</si>
  <si>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</si>
  <si>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</si>
  <si>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</si>
  <si>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</si>
  <si>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</si>
  <si>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</si>
  <si>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</si>
  <si>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</si>
  <si>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</si>
  <si>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</si>
  <si>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</si>
  <si>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</si>
  <si>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</si>
  <si>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</si>
  <si>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</si>
  <si>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</si>
  <si>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</si>
  <si>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</si>
  <si>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</si>
  <si>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</si>
  <si>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</si>
  <si>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</si>
  <si>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</si>
  <si>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</si>
  <si>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</si>
  <si>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</si>
  <si>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</si>
  <si>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</si>
  <si>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</si>
  <si>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</si>
  <si>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</si>
  <si>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</si>
  <si>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</si>
  <si>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</si>
  <si>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</si>
  <si>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</si>
  <si>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</si>
  <si>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</si>
  <si>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</si>
  <si>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</si>
  <si>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</si>
  <si>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</si>
  <si>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</si>
  <si>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</si>
  <si>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</si>
  <si>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</si>
  <si>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</si>
  <si>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</si>
  <si>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</si>
  <si>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</si>
  <si>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</si>
  <si>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</si>
  <si>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</si>
  <si>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</si>
  <si>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</si>
  <si>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</si>
  <si>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</si>
  <si>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</si>
  <si>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</si>
  <si>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</si>
  <si>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</si>
  <si>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</si>
  <si>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</si>
  <si>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</si>
  <si>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</si>
  <si>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</si>
  <si>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</si>
  <si>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</si>
  <si>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</si>
  <si>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</si>
  <si>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</si>
  <si>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</si>
  <si>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</si>
  <si>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</si>
  <si>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</si>
  <si>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</si>
  <si>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</si>
  <si>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</si>
  <si>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</si>
  <si>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</si>
  <si>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</si>
  <si>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</si>
  <si>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</si>
  <si>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</si>
  <si>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</si>
  <si>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</si>
  <si>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</si>
  <si>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</si>
  <si>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</si>
  <si>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</si>
  <si>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</si>
  <si>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</si>
  <si>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</si>
  <si>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</si>
  <si>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</si>
  <si>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</si>
  <si>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</si>
  <si>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</si>
  <si>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</si>
  <si>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</si>
  <si>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</si>
  <si>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</si>
  <si>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</si>
  <si>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</si>
  <si>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</si>
  <si>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</si>
  <si>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</si>
  <si>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</si>
  <si>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</si>
  <si>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</si>
  <si>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</si>
  <si>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</si>
  <si>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</si>
  <si>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</si>
  <si>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</si>
  <si>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</si>
  <si>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</si>
  <si>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</si>
  <si>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</si>
  <si>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</si>
  <si>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</si>
  <si>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</si>
  <si>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</si>
  <si>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</si>
  <si>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</si>
  <si>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</si>
  <si>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</si>
  <si>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</si>
  <si>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</si>
  <si>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</si>
  <si>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</si>
  <si>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</si>
  <si>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</si>
  <si>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</si>
  <si>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</si>
  <si>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</si>
  <si>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</si>
  <si>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</si>
  <si>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</si>
  <si>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</si>
  <si>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</si>
  <si>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</si>
  <si>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</si>
  <si>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</si>
  <si>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</si>
  <si>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</si>
  <si>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</si>
  <si>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</si>
  <si>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</si>
  <si>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</si>
  <si>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</si>
  <si>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</si>
  <si>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</si>
  <si>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</si>
  <si>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</si>
  <si>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</si>
  <si>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</si>
  <si>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</si>
  <si>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</si>
  <si>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</si>
  <si>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</si>
  <si>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</si>
  <si>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</si>
  <si>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</si>
  <si>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</si>
  <si>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</si>
  <si>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</si>
  <si>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</si>
  <si>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</si>
  <si>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</si>
  <si>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</si>
  <si>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</si>
  <si>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</si>
  <si>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</si>
  <si>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</si>
  <si>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</si>
  <si>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</si>
  <si>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</si>
  <si>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</si>
  <si>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</si>
  <si>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</si>
  <si>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</si>
  <si>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</si>
  <si>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</si>
  <si>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</si>
  <si>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</si>
  <si>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</si>
  <si>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</si>
  <si>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</si>
  <si>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</si>
  <si>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</si>
  <si>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</si>
  <si>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</si>
  <si>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</si>
  <si>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</si>
  <si>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</si>
  <si>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</si>
  <si>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</si>
  <si>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</si>
  <si>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</si>
  <si>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</si>
  <si>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</si>
  <si>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</si>
  <si>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</si>
  <si>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</si>
  <si>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</si>
  <si>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</si>
  <si>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</si>
  <si>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</si>
  <si>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</si>
  <si>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</si>
  <si>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</si>
  <si>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</si>
  <si>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</si>
  <si>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</si>
  <si>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</si>
  <si>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</si>
  <si>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</si>
  <si>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</si>
  <si>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</si>
  <si>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</si>
  <si>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</si>
  <si>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</si>
  <si>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</si>
  <si>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</si>
  <si>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</si>
  <si>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</si>
  <si>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</si>
  <si>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</si>
  <si>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</si>
  <si>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</si>
  <si>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</si>
  <si>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</si>
  <si>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</si>
  <si>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</si>
  <si>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</si>
  <si>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</si>
  <si>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</si>
  <si>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</si>
  <si>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</si>
  <si>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</si>
  <si>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</si>
  <si>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</si>
  <si>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</si>
  <si>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</si>
  <si>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</si>
  <si>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</si>
  <si>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</si>
  <si>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</si>
  <si>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</si>
  <si>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</si>
  <si>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</si>
  <si>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</si>
  <si>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</si>
  <si>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</si>
  <si>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</si>
  <si>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</si>
  <si>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</si>
  <si>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</si>
  <si>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</si>
  <si>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</si>
  <si>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</si>
  <si>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</si>
  <si>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</si>
  <si>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</si>
  <si>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</si>
  <si>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</si>
  <si>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</si>
  <si>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</si>
  <si>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</si>
  <si>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</si>
  <si>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</si>
  <si>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</si>
  <si>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</si>
  <si>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</si>
  <si>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</si>
  <si>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</si>
  <si>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</si>
  <si>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</si>
  <si>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</si>
  <si>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</si>
  <si>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</si>
  <si>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</si>
  <si>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</si>
  <si>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</si>
  <si>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</si>
  <si>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</si>
  <si>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</si>
  <si>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</si>
  <si>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</si>
  <si>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</si>
  <si>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</si>
  <si>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</si>
  <si>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</si>
  <si>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</si>
  <si>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</si>
  <si>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</si>
  <si>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</si>
  <si>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</si>
  <si>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</si>
  <si>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</si>
  <si>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</si>
  <si>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</si>
  <si>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</si>
  <si>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</si>
  <si>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</si>
  <si>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</si>
  <si>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</si>
  <si>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</si>
  <si>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</si>
  <si>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</si>
  <si>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</si>
  <si>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</si>
  <si>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</si>
  <si>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</si>
  <si>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</si>
  <si>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</si>
  <si>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</si>
  <si>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</si>
  <si>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</si>
  <si>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</si>
  <si>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</si>
  <si>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</si>
  <si>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</si>
  <si>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</si>
  <si>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</si>
  <si>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</si>
  <si>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</si>
  <si>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</si>
  <si>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</si>
  <si>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</si>
  <si>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</si>
  <si>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</si>
  <si>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</si>
  <si>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</si>
  <si>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</si>
  <si>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</si>
  <si>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</si>
  <si>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</si>
  <si>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</si>
  <si>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</si>
  <si>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</si>
  <si>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</si>
  <si>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</si>
  <si>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</si>
  <si>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</si>
  <si>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</si>
  <si>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</si>
  <si>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</si>
  <si>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</si>
  <si>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</si>
  <si>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</si>
  <si>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</si>
  <si>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</si>
  <si>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</si>
  <si>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</si>
  <si>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</si>
  <si>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</si>
  <si>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</si>
  <si>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</si>
  <si>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</si>
  <si>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</si>
  <si>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</si>
  <si>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</si>
  <si>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</si>
  <si>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</si>
  <si>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</si>
  <si>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</si>
  <si>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</si>
  <si>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</si>
  <si>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</si>
  <si>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</si>
  <si>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</si>
  <si>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</si>
  <si>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</si>
  <si>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</si>
  <si>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</si>
  <si>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</si>
  <si>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</si>
  <si>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</si>
  <si>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</si>
  <si>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</si>
  <si>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</si>
  <si>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</si>
  <si>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</si>
  <si>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</si>
  <si>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</si>
  <si>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</si>
  <si>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</si>
  <si>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</si>
  <si>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</si>
  <si>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</si>
  <si>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</si>
  <si>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</si>
  <si>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</si>
  <si>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</si>
  <si>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</si>
  <si>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</si>
  <si>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</si>
  <si>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</si>
  <si>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</si>
  <si>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</si>
  <si>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</si>
  <si>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</si>
  <si>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</si>
  <si>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</si>
  <si>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</si>
  <si>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</si>
  <si>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</si>
  <si>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</si>
  <si>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</si>
  <si>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</si>
  <si>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</si>
  <si>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</si>
  <si>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</si>
  <si>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</si>
  <si>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</si>
  <si>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</si>
  <si>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</si>
  <si>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</si>
  <si>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</si>
  <si>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</si>
  <si>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</si>
  <si>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</si>
  <si>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</si>
  <si>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</si>
  <si>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</si>
  <si>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</si>
  <si>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</si>
  <si>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</si>
  <si>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</si>
  <si>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</si>
  <si>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</si>
  <si>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</si>
  <si>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</si>
  <si>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</si>
  <si>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</si>
  <si>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</si>
  <si>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</si>
  <si>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</si>
  <si>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</si>
  <si>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</si>
  <si>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</si>
  <si>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</si>
  <si>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</si>
  <si>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</si>
  <si>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</si>
  <si>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</si>
  <si>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</si>
  <si>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</si>
  <si>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</si>
  <si>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</si>
  <si>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</si>
  <si>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</si>
  <si>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</si>
  <si>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</si>
  <si>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</si>
  <si>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</si>
  <si>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</si>
  <si>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</si>
  <si>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</si>
  <si>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</si>
  <si>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</si>
  <si>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</si>
  <si>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</si>
  <si>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</si>
  <si>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</si>
  <si>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</si>
  <si>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</si>
  <si>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</si>
  <si>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</si>
  <si>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</si>
  <si>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</si>
  <si>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</si>
  <si>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</si>
  <si>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</si>
  <si>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</si>
  <si>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</si>
  <si>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</si>
  <si>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</si>
  <si>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</si>
  <si>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</si>
  <si>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</si>
  <si>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</si>
  <si>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</si>
  <si>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</si>
  <si>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</si>
  <si>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</si>
  <si>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</si>
  <si>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</si>
  <si>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</si>
  <si>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</si>
  <si>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</si>
  <si>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</si>
  <si>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</si>
  <si>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</si>
  <si>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</si>
  <si>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</si>
  <si>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</si>
  <si>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</si>
  <si>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</si>
  <si>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</si>
  <si>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</si>
  <si>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</si>
  <si>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</si>
  <si>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</si>
  <si>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</si>
  <si>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</si>
  <si>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</si>
  <si>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</si>
  <si>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</si>
  <si>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</si>
  <si>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</si>
  <si>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</si>
  <si>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</si>
  <si>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</si>
  <si>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</si>
  <si>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</si>
  <si>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</si>
  <si>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</si>
  <si>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</si>
  <si>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</si>
  <si>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</si>
  <si>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</si>
  <si>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</si>
  <si>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</si>
  <si>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</si>
  <si>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</si>
  <si>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</si>
  <si>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</si>
  <si>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</si>
  <si>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</si>
  <si>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</si>
  <si>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</si>
  <si>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</si>
  <si>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</si>
  <si>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</si>
  <si>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</si>
  <si>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</si>
  <si>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</si>
  <si>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</si>
  <si>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</si>
  <si>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</si>
  <si>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</si>
  <si>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</si>
  <si>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</si>
  <si>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</si>
  <si>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</si>
  <si>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</si>
  <si>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</si>
  <si>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</si>
  <si>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</si>
  <si>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</si>
  <si>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</si>
  <si>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</si>
  <si>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</si>
  <si>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</si>
  <si>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</si>
  <si>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</si>
  <si>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</si>
  <si>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</si>
  <si>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</si>
  <si>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</si>
  <si>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</si>
  <si>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</si>
  <si>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</si>
  <si>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</si>
  <si>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</si>
  <si>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</si>
  <si>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</si>
  <si>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</si>
  <si>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</si>
  <si>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</si>
  <si>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</si>
  <si>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</si>
  <si>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</si>
  <si>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</si>
  <si>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</si>
  <si>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</si>
  <si>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</si>
  <si>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</si>
  <si>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</si>
  <si>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</si>
  <si>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</si>
  <si>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</si>
  <si>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</si>
  <si>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</si>
  <si>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</si>
  <si>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</si>
  <si>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</si>
  <si>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</si>
  <si>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</si>
  <si>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</si>
  <si>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</si>
  <si>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</si>
  <si>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</si>
  <si>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</si>
  <si>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</si>
  <si>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</si>
  <si>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</si>
  <si>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</si>
  <si>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</si>
  <si>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</si>
  <si>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</si>
  <si>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</si>
  <si>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</si>
  <si>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</si>
  <si>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</si>
  <si>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</si>
  <si>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</si>
  <si>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</si>
  <si>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</si>
  <si>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</si>
  <si>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</si>
  <si>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</si>
  <si>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</si>
  <si>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</si>
  <si>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</si>
  <si>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</si>
  <si>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</si>
  <si>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</si>
  <si>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</si>
  <si>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</si>
  <si>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</si>
  <si>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</si>
  <si>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</si>
  <si>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</si>
  <si>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</si>
  <si>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</si>
  <si>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</si>
  <si>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</si>
  <si>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</si>
  <si>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</si>
  <si>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</si>
  <si>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</si>
  <si>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</si>
  <si>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</si>
  <si>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</si>
  <si>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</si>
  <si>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</si>
  <si>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</si>
  <si>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</si>
  <si>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</si>
  <si>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</si>
  <si>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</si>
  <si>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</si>
  <si>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</si>
  <si>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</si>
  <si>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</si>
  <si>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</si>
  <si>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</si>
  <si>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</si>
  <si>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</si>
  <si>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</si>
  <si>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</si>
  <si>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</si>
  <si>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</si>
  <si>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</si>
  <si>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</si>
  <si>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</si>
  <si>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</si>
  <si>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</si>
  <si>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</si>
  <si>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</si>
  <si>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</si>
  <si>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</si>
  <si>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</si>
  <si>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</si>
  <si>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</si>
  <si>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</si>
  <si>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</si>
  <si>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</si>
  <si>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</si>
  <si>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</si>
  <si>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</si>
  <si>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</si>
  <si>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</si>
  <si>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</si>
  <si>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</si>
  <si>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</si>
  <si>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</si>
  <si>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</si>
  <si>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</si>
  <si>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</si>
  <si>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</si>
  <si>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</si>
  <si>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</si>
  <si>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</si>
  <si>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</si>
  <si>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</si>
  <si>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</si>
  <si>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</si>
  <si>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</si>
  <si>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</si>
  <si>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</si>
  <si>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</si>
  <si>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</si>
  <si>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</si>
  <si>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</si>
  <si>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</si>
  <si>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</si>
  <si>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</si>
  <si>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</si>
  <si>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</si>
  <si>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</si>
  <si>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</si>
  <si>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</si>
  <si>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</si>
  <si>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</si>
  <si>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</si>
  <si>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</si>
  <si>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</si>
  <si>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</si>
  <si>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</si>
  <si>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</si>
  <si>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</si>
  <si>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</si>
  <si>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</si>
  <si>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</si>
  <si>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</si>
  <si>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</si>
  <si>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</si>
  <si>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</si>
  <si>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</si>
  <si>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</si>
  <si>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</si>
  <si>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</si>
  <si>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</si>
  <si>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</si>
  <si>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</si>
  <si>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</si>
  <si>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</si>
  <si>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</si>
  <si>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</si>
  <si>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</si>
  <si>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</si>
  <si>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</si>
  <si>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</si>
  <si>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</si>
  <si>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</si>
  <si>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</si>
  <si>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</si>
  <si>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</si>
  <si>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</si>
  <si>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</si>
  <si>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</si>
  <si>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</si>
  <si>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</si>
  <si>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</si>
  <si>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</si>
  <si>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</si>
  <si>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</si>
  <si>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</si>
  <si>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</si>
  <si>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</si>
  <si>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</si>
  <si>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</si>
  <si>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</si>
  <si>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</si>
  <si>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</si>
  <si>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</si>
  <si>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</si>
  <si>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</si>
  <si>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</si>
  <si>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</si>
  <si>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</si>
  <si>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</si>
  <si>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</si>
  <si>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</si>
  <si>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</si>
  <si>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</si>
  <si>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</si>
  <si>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</si>
  <si>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</si>
  <si>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</si>
  <si>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</si>
  <si>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</si>
  <si>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</si>
  <si>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</si>
  <si>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</si>
  <si>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</si>
  <si>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</si>
  <si>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</si>
  <si>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</si>
  <si>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</si>
  <si>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</si>
  <si>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</si>
  <si>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</si>
  <si>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</si>
  <si>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</si>
  <si>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</si>
  <si>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</si>
  <si>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</si>
  <si>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</si>
  <si>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</si>
  <si>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</si>
  <si>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</si>
  <si>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</si>
  <si>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</si>
  <si>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</si>
  <si>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</si>
  <si>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</si>
  <si>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</si>
  <si>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</si>
  <si>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</si>
  <si>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</si>
  <si>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</si>
  <si>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</si>
  <si>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</si>
  <si>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</si>
  <si>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</si>
  <si>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</si>
  <si>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</si>
  <si>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</si>
  <si>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</si>
  <si>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</si>
  <si>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</si>
  <si>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</si>
  <si>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</si>
  <si>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</si>
  <si>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</si>
  <si>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</si>
  <si>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</si>
  <si>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</si>
  <si>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</si>
  <si>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</si>
  <si>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</si>
  <si>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</si>
  <si>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</si>
  <si>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</si>
  <si>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</si>
  <si>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</si>
  <si>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</si>
  <si>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</si>
  <si>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</si>
  <si>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</si>
  <si>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</si>
  <si>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</si>
  <si>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</si>
  <si>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</si>
  <si>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</si>
  <si>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</si>
  <si>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</si>
  <si>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</si>
  <si>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</si>
  <si>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</si>
  <si>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</si>
  <si>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</si>
  <si>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</si>
  <si>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</si>
  <si>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</si>
  <si>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</si>
  <si>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</si>
  <si>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</si>
  <si>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</si>
  <si>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</si>
  <si>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</si>
  <si>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</si>
  <si>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</si>
  <si>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</si>
  <si>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</si>
  <si>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</si>
  <si>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</si>
  <si>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</si>
  <si>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</si>
  <si>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</si>
  <si>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</si>
  <si>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</si>
  <si>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</si>
  <si>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</si>
  <si>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</si>
  <si>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</si>
  <si>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</si>
  <si>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</si>
  <si>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</si>
  <si>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</si>
  <si>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</si>
  <si>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</si>
  <si>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</si>
  <si>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</si>
  <si>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</si>
  <si>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</si>
  <si>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</si>
  <si>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</si>
  <si>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</si>
  <si>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</si>
  <si>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</si>
  <si>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</si>
  <si>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</si>
  <si>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</si>
  <si>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</si>
  <si>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</si>
  <si>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</si>
  <si>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</si>
  <si>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</si>
  <si>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</si>
  <si>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</si>
  <si>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</si>
  <si>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</si>
  <si>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</si>
  <si>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</si>
  <si>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</si>
  <si>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</si>
  <si>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</si>
  <si>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</si>
  <si>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</si>
  <si>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</si>
  <si>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</si>
  <si>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</si>
  <si>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</si>
  <si>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</si>
  <si>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</si>
  <si>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</si>
  <si>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</si>
  <si>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</si>
  <si>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</si>
  <si>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</si>
  <si>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</si>
  <si>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</si>
  <si>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</si>
  <si>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</si>
  <si>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</si>
  <si>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</si>
  <si>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</si>
  <si>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</si>
  <si>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</si>
  <si>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</si>
  <si>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</si>
  <si>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</si>
  <si>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</si>
  <si>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</si>
  <si>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</si>
  <si>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</si>
  <si>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</si>
  <si>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</si>
  <si>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</si>
  <si>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</si>
  <si>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</si>
  <si>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</si>
  <si>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</si>
  <si>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</si>
  <si>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</si>
  <si>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</si>
  <si>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</si>
  <si>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</si>
  <si>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</si>
  <si>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</si>
  <si>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</si>
  <si>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</si>
  <si>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</si>
  <si>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</si>
  <si>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</si>
  <si>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</si>
  <si>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</si>
  <si>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</si>
  <si>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</si>
  <si>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</si>
  <si>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</si>
  <si>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</si>
  <si>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</si>
  <si>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</si>
  <si>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</si>
  <si>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</si>
  <si>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</si>
  <si>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</si>
  <si>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</si>
  <si>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</si>
  <si>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</si>
  <si>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</si>
  <si>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</si>
  <si>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</si>
  <si>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</si>
  <si>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</si>
  <si>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</si>
  <si>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</si>
  <si>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</si>
  <si>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</si>
  <si>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</si>
  <si>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</si>
  <si>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</si>
  <si>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</si>
  <si>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</si>
  <si>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</si>
  <si>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</si>
  <si>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</si>
  <si>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</si>
  <si>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</si>
  <si>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</si>
  <si>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</si>
  <si>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</si>
  <si>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</si>
  <si>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</si>
  <si>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</si>
  <si>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</si>
  <si>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</si>
  <si>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</si>
  <si>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</si>
  <si>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</si>
  <si>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</si>
  <si>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</si>
  <si>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</si>
  <si>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</si>
  <si>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</si>
  <si>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</si>
  <si>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</si>
  <si>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</si>
  <si>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</si>
  <si>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</si>
  <si>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</si>
  <si>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</si>
  <si>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</si>
  <si>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</si>
  <si>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</si>
  <si>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</si>
  <si>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</si>
  <si>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</si>
  <si>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</si>
  <si>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</si>
  <si>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</si>
  <si>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</si>
  <si>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</si>
  <si>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</si>
  <si>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</si>
  <si>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</si>
  <si>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</si>
  <si>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</si>
  <si>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</si>
  <si>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</si>
  <si>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</si>
  <si>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</si>
  <si>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</si>
  <si>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</si>
  <si>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</si>
  <si>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</si>
  <si>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</si>
  <si>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</si>
  <si>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</si>
  <si>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</si>
  <si>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</si>
  <si>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</si>
  <si>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</si>
  <si>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</si>
  <si>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</si>
  <si>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</si>
  <si>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</si>
  <si>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</si>
  <si>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</si>
  <si>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</si>
  <si>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</si>
  <si>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</si>
  <si>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</si>
  <si>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</si>
  <si>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</si>
  <si>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</si>
  <si>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</si>
  <si>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</si>
  <si>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</si>
  <si>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</si>
  <si>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</si>
  <si>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</si>
  <si>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</si>
  <si>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</si>
  <si>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</si>
  <si>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</si>
  <si>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</si>
  <si>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</si>
  <si>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</si>
  <si>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</si>
  <si>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</si>
  <si>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</si>
  <si>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</si>
  <si>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</si>
  <si>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</si>
  <si>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</si>
  <si>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</si>
  <si>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</si>
  <si>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</si>
  <si>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</si>
  <si>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</si>
  <si>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</si>
  <si>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</si>
  <si>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</si>
  <si>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</si>
  <si>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</si>
  <si>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</si>
  <si>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</si>
  <si>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</si>
  <si>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</si>
  <si>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</si>
  <si>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</si>
  <si>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</si>
  <si>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</si>
  <si>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</si>
  <si>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</si>
  <si>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</si>
  <si>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</si>
  <si>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</si>
  <si>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</si>
  <si>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</si>
  <si>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</si>
  <si>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</si>
  <si>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</si>
  <si>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</si>
  <si>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</si>
  <si>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</si>
  <si>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</si>
  <si>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</si>
  <si>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</si>
  <si>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</si>
  <si>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</si>
  <si>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</si>
  <si>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</si>
  <si>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</si>
  <si>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</si>
  <si>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</si>
  <si>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</si>
  <si>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</si>
  <si>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</si>
  <si>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</si>
  <si>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</si>
  <si>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</si>
  <si>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</si>
  <si>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</si>
  <si>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</si>
  <si>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</si>
  <si>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</si>
  <si>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</si>
  <si>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</si>
  <si>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</si>
  <si>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</si>
  <si>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</si>
  <si>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</si>
  <si>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</si>
  <si>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</si>
  <si>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</si>
  <si>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</si>
  <si>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</si>
  <si>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</si>
  <si>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</si>
  <si>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</si>
  <si>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</si>
  <si>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</si>
  <si>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</si>
  <si>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</si>
  <si>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</si>
  <si>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</si>
  <si>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</si>
  <si>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</si>
  <si>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</si>
  <si>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</si>
  <si>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</si>
  <si>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</si>
  <si>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</si>
  <si>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</si>
  <si>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</si>
  <si>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</si>
  <si>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</si>
  <si>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</si>
  <si>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</si>
  <si>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</si>
  <si>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</si>
  <si>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</si>
  <si>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</si>
  <si>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</si>
  <si>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</si>
  <si>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</si>
  <si>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</si>
  <si>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</si>
  <si>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</si>
  <si>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</si>
  <si>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</si>
  <si>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</si>
  <si>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</si>
  <si>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</si>
  <si>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</si>
  <si>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</si>
  <si>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</si>
  <si>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</si>
  <si>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</si>
  <si>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</si>
  <si>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</si>
  <si>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</si>
  <si>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</si>
  <si>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</si>
  <si>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</si>
  <si>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</si>
  <si>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</si>
  <si>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</si>
  <si>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</si>
  <si>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</si>
  <si>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</si>
  <si>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</si>
  <si>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</si>
  <si>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</si>
  <si>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</si>
  <si>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</si>
  <si>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</si>
  <si>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</si>
  <si>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</si>
  <si>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</si>
  <si>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</si>
  <si>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</si>
  <si>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</si>
  <si>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</si>
  <si>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</si>
  <si>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</si>
  <si>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</si>
  <si>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</si>
  <si>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</si>
  <si>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</si>
  <si>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</si>
  <si>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</si>
  <si>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</si>
  <si>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</si>
  <si>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</si>
  <si>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</si>
  <si>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</si>
  <si>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</si>
  <si>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</si>
  <si>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</si>
  <si>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</si>
  <si>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</si>
  <si>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</si>
  <si>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</si>
  <si>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</si>
  <si>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</si>
  <si>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</si>
  <si>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</si>
  <si>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</si>
  <si>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</si>
  <si>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</si>
  <si>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</si>
  <si>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</si>
  <si>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</si>
  <si>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</si>
  <si>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</si>
  <si>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</si>
  <si>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</si>
  <si>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</si>
  <si>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</si>
  <si>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</si>
  <si>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</si>
  <si>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</si>
  <si>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</si>
  <si>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</si>
  <si>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</si>
  <si>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</si>
  <si>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</si>
  <si>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</si>
  <si>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</si>
  <si>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</si>
  <si>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</si>
  <si>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</si>
  <si>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</si>
  <si>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</si>
  <si>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</si>
  <si>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</si>
  <si>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</si>
  <si>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</si>
  <si>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</si>
  <si>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</si>
  <si>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</si>
  <si>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</si>
  <si>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</si>
  <si>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</si>
  <si>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</si>
  <si>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</si>
  <si>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</si>
  <si>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</si>
  <si>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</si>
  <si>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</si>
  <si>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</si>
  <si>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</si>
  <si>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</si>
  <si>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</si>
  <si>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</si>
  <si>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</si>
  <si>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</si>
  <si>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</si>
  <si>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</si>
  <si>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</si>
  <si>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</si>
  <si>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</si>
  <si>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</si>
  <si>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</si>
  <si>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</si>
  <si>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</si>
  <si>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</si>
  <si>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</si>
  <si>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</si>
  <si>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</si>
  <si>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</si>
  <si>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</si>
  <si>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</si>
  <si>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</si>
  <si>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</si>
  <si>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</si>
  <si>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</si>
  <si>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</si>
  <si>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</si>
  <si>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</si>
  <si>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</si>
  <si>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</si>
  <si>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</si>
  <si>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</si>
  <si>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</si>
  <si>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</si>
  <si>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</si>
  <si>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</si>
  <si>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</si>
  <si>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</si>
  <si>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</si>
  <si>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</si>
  <si>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</si>
  <si>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</si>
  <si>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</si>
  <si>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</si>
  <si>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</si>
  <si>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</si>
  <si>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</si>
  <si>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</si>
  <si>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</si>
  <si>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</si>
  <si>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</si>
  <si>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</si>
  <si>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</si>
  <si>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</si>
  <si>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</si>
  <si>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</si>
  <si>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</si>
  <si>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</si>
  <si>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</si>
  <si>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</si>
  <si>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</si>
  <si>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</si>
  <si>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</si>
  <si>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</si>
  <si>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</si>
  <si>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</si>
  <si>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</si>
  <si>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</si>
  <si>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</si>
  <si>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</si>
  <si>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</si>
  <si>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</si>
  <si>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</si>
  <si>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</si>
  <si>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</si>
  <si>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</si>
  <si>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</si>
  <si>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</si>
  <si>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</si>
  <si>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</si>
  <si>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</si>
  <si>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</si>
  <si>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</si>
  <si>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</si>
  <si>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</si>
  <si>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</si>
  <si>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</si>
  <si>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</si>
  <si>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</si>
  <si>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</si>
  <si>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</si>
  <si>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</si>
  <si>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</si>
  <si>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</si>
  <si>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</si>
  <si>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</si>
  <si>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</si>
  <si>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</si>
  <si>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</si>
  <si>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</si>
  <si>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</si>
  <si>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</si>
  <si>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</si>
  <si>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</si>
  <si>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</si>
  <si>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</si>
  <si>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</si>
  <si>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</si>
  <si>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</si>
  <si>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</si>
  <si>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</si>
  <si>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</si>
  <si>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</si>
  <si>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</si>
  <si>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</si>
  <si>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</si>
  <si>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</si>
  <si>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</si>
  <si>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</si>
  <si>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</si>
  <si>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</si>
  <si>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</si>
  <si>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</si>
  <si>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</si>
  <si>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</si>
  <si>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</si>
  <si>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</si>
  <si>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</si>
  <si>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</si>
  <si>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</si>
  <si>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</si>
  <si>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</si>
  <si>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</si>
  <si>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</si>
  <si>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</si>
  <si>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</si>
  <si>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</si>
  <si>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</si>
  <si>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</si>
  <si>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</si>
  <si>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</si>
  <si>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</si>
  <si>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</si>
  <si>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</si>
  <si>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</si>
  <si>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</si>
  <si>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</si>
  <si>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</si>
  <si>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</si>
  <si>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</si>
  <si>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</si>
  <si>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</si>
  <si>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</si>
  <si>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</si>
  <si>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</si>
  <si>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</si>
  <si>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</si>
  <si>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</si>
  <si>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</si>
  <si>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</si>
  <si>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</si>
  <si>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</si>
  <si>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</si>
  <si>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</si>
  <si>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</si>
  <si>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</si>
  <si>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</si>
  <si>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</si>
  <si>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</si>
  <si>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</si>
  <si>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</si>
  <si>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</si>
  <si>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</si>
  <si>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</si>
  <si>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</si>
  <si>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</si>
  <si>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</si>
  <si>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</si>
  <si>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</si>
  <si>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</si>
  <si>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</si>
  <si>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</si>
  <si>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</si>
  <si>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</si>
  <si>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</si>
  <si>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</si>
  <si>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</si>
  <si>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</si>
  <si>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</si>
  <si>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</si>
  <si>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</si>
  <si>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</si>
  <si>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</si>
  <si>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</si>
  <si>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</si>
  <si>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</si>
  <si>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</si>
  <si>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</si>
  <si>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</si>
  <si>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</si>
  <si>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</si>
  <si>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</si>
  <si>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</si>
  <si>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</si>
  <si>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</si>
  <si>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</si>
  <si>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</si>
  <si>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</si>
  <si>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</si>
  <si>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</si>
  <si>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</si>
  <si>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</si>
  <si>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</si>
  <si>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</si>
  <si>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</si>
  <si>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</si>
  <si>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</si>
  <si>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</si>
  <si>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</si>
  <si>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</si>
  <si>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</si>
  <si>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</si>
  <si>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</si>
  <si>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</si>
  <si>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</si>
  <si>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</si>
  <si>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</si>
  <si>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</si>
  <si>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</si>
  <si>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</si>
  <si>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</si>
  <si>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</si>
  <si>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</si>
  <si>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</si>
  <si>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</si>
  <si>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</si>
  <si>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</si>
  <si>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</si>
  <si>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</si>
  <si>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</si>
  <si>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</si>
  <si>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</si>
  <si>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</si>
  <si>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</si>
  <si>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</si>
  <si>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</si>
  <si>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</si>
  <si>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</si>
  <si>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</si>
  <si>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</si>
  <si>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</si>
  <si>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</si>
  <si>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</si>
  <si>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</si>
  <si>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</si>
  <si>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</si>
  <si>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</si>
  <si>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</si>
  <si>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</si>
  <si>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</si>
  <si>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</si>
  <si>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</si>
  <si>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</si>
  <si>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</si>
  <si>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</si>
  <si>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</si>
  <si>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</si>
  <si>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</si>
  <si>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</si>
  <si>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</si>
  <si>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</si>
  <si>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</si>
  <si>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</si>
  <si>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</si>
  <si>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</si>
  <si>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</si>
  <si>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</si>
  <si>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</si>
  <si>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</si>
  <si>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</si>
  <si>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</si>
  <si>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</si>
  <si>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</si>
  <si>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</si>
  <si>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</si>
  <si>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</si>
  <si>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</si>
  <si>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</si>
  <si>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</si>
  <si>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</si>
  <si>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</si>
  <si>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</si>
  <si>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</si>
  <si>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</si>
  <si>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</si>
  <si>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</si>
  <si>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</si>
  <si>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</si>
  <si>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</si>
  <si>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</si>
  <si>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</si>
  <si>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</si>
  <si>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</si>
  <si>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</si>
  <si>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</si>
  <si>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</si>
  <si>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</si>
  <si>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</si>
  <si>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</si>
  <si>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</si>
  <si>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</si>
  <si>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</si>
  <si>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</si>
  <si>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</si>
  <si>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</si>
  <si>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</si>
  <si>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</si>
  <si>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</si>
  <si>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</si>
  <si>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</si>
  <si>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</si>
  <si>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</si>
  <si>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</si>
  <si>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</si>
  <si>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</si>
  <si>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</si>
  <si>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</si>
  <si>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</si>
  <si>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</si>
  <si>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</si>
  <si>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</si>
  <si>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</si>
  <si>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</si>
  <si>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</si>
  <si>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</si>
  <si>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</si>
  <si>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</si>
  <si>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</si>
  <si>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</si>
  <si>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</si>
  <si>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</si>
  <si>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</si>
  <si>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</si>
  <si>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</si>
  <si>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</si>
  <si>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</si>
  <si>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</si>
  <si>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</si>
  <si>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</si>
  <si>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</si>
  <si>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</si>
  <si>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</si>
  <si>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</si>
  <si>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</si>
  <si>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</si>
  <si>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</si>
  <si>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</si>
  <si>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</si>
  <si>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</si>
  <si>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</si>
  <si>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</si>
  <si>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</si>
  <si>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</si>
  <si>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</si>
  <si>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</si>
  <si>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</si>
  <si>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</si>
  <si>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</si>
  <si>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</si>
  <si>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</si>
  <si>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</si>
  <si>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</si>
  <si>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</si>
  <si>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</si>
  <si>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</si>
  <si>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</si>
  <si>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</si>
  <si>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</si>
  <si>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</si>
  <si>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</si>
  <si>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</si>
  <si>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</si>
  <si>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</si>
  <si>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</si>
  <si>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</si>
  <si>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</si>
  <si>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</si>
  <si>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</si>
  <si>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</si>
  <si>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</si>
  <si>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</si>
  <si>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</si>
  <si>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</si>
  <si>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</si>
  <si>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</si>
  <si>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</si>
  <si>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</si>
  <si>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</si>
  <si>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</si>
  <si>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</si>
  <si>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</si>
  <si>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</si>
  <si>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</si>
  <si>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</si>
  <si>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</si>
  <si>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</si>
  <si>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</si>
  <si>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</si>
  <si>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</si>
  <si>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</si>
  <si>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</si>
  <si>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</si>
  <si>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</si>
  <si>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</si>
  <si>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</si>
  <si>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</si>
  <si>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</si>
  <si>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</si>
  <si>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</si>
  <si>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</si>
  <si>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</si>
  <si>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</si>
  <si>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</si>
  <si>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</si>
  <si>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</si>
  <si>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</si>
  <si>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</si>
  <si>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</si>
  <si>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</si>
  <si>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</si>
  <si>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</si>
  <si>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</si>
  <si>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</si>
  <si>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</si>
  <si>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</si>
  <si>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</si>
  <si>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</si>
  <si>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</si>
  <si>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</si>
  <si>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</si>
  <si>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</si>
  <si>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</si>
  <si>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</si>
  <si>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</si>
  <si>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</si>
  <si>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</si>
  <si>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</si>
  <si>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</si>
  <si>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</si>
  <si>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</si>
  <si>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</si>
  <si>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</si>
  <si>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</si>
  <si>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</si>
  <si>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</si>
  <si>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</si>
  <si>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</si>
  <si>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</si>
  <si>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</si>
  <si>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</si>
  <si>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</si>
  <si>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</si>
  <si>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</si>
  <si>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</si>
  <si>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</si>
  <si>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</si>
  <si>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</si>
  <si>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</si>
  <si>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</si>
  <si>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</si>
  <si>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</si>
  <si>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</si>
  <si>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</si>
  <si>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</si>
  <si>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</si>
  <si>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</si>
  <si>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</si>
  <si>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</si>
  <si>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</si>
  <si>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</si>
  <si>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</si>
  <si>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</si>
  <si>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</si>
  <si>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</si>
  <si>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</si>
  <si>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</si>
  <si>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</si>
  <si>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</si>
  <si>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</si>
  <si>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</si>
  <si>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</si>
  <si>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</si>
  <si>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</si>
  <si>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</si>
  <si>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</si>
  <si>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</si>
  <si>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</si>
  <si>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</si>
  <si>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</si>
  <si>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</si>
  <si>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</si>
  <si>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</si>
  <si>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</si>
  <si>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</si>
  <si>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</si>
  <si>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</si>
  <si>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</si>
  <si>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</si>
  <si>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</si>
  <si>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</si>
  <si>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</si>
  <si>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</si>
  <si>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</si>
  <si>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</si>
  <si>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</si>
  <si>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</si>
  <si>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</si>
  <si>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</si>
  <si>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</si>
  <si>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</si>
  <si>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</si>
  <si>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</si>
  <si>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</si>
  <si>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</si>
  <si>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</si>
  <si>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</si>
  <si>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</si>
  <si>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</si>
  <si>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</si>
  <si>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</si>
  <si>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</si>
  <si>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</si>
  <si>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</si>
  <si>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</si>
  <si>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</si>
  <si>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</si>
  <si>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</si>
  <si>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</si>
  <si>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</si>
  <si>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</si>
  <si>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</si>
  <si>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</si>
  <si>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</si>
  <si>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</si>
  <si>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</si>
  <si>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</si>
  <si>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</si>
  <si>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</si>
  <si>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</si>
  <si>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</si>
  <si>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</si>
  <si>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</si>
  <si>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</si>
  <si>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</si>
  <si>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</si>
  <si>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</si>
  <si>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</si>
  <si>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</si>
  <si>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</si>
  <si>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</si>
  <si>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</si>
  <si>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</si>
  <si>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</si>
  <si>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</si>
  <si>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</si>
  <si>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</si>
  <si>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</si>
  <si>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</si>
  <si>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</si>
  <si>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</si>
  <si>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</si>
  <si>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</si>
  <si>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</si>
  <si>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</si>
  <si>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</si>
  <si>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</si>
  <si>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</si>
  <si>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</si>
  <si>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</si>
  <si>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</si>
  <si>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</si>
  <si>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</si>
  <si>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</si>
  <si>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</si>
  <si>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</si>
  <si>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</si>
  <si>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</si>
  <si>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</si>
  <si>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</si>
  <si>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</si>
  <si>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</si>
  <si>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</si>
  <si>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</si>
  <si>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</si>
  <si>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</si>
  <si>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</si>
  <si>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</si>
  <si>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</si>
  <si>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</si>
  <si>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</si>
  <si>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</si>
  <si>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</si>
  <si>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</si>
  <si>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</si>
  <si>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</si>
  <si>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</si>
  <si>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</si>
  <si>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</si>
  <si>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</si>
  <si>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</si>
  <si>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</si>
  <si>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</si>
  <si>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</si>
  <si>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</si>
  <si>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</si>
  <si>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</si>
  <si>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</si>
  <si>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</si>
  <si>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</si>
  <si>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</si>
  <si>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</si>
  <si>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</si>
  <si>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</si>
  <si>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</si>
  <si>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</si>
  <si>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</si>
  <si>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</si>
  <si>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</si>
  <si>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</si>
  <si>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</si>
  <si>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</si>
  <si>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</si>
  <si>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</si>
  <si>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</si>
  <si>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</si>
  <si>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</si>
  <si>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</si>
  <si>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</si>
  <si>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</si>
  <si>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</si>
  <si>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</si>
  <si>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</si>
  <si>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</si>
  <si>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</si>
  <si>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</si>
  <si>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</si>
  <si>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</si>
  <si>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</si>
  <si>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</si>
  <si>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</si>
  <si>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</si>
  <si>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</si>
  <si>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</si>
  <si>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</si>
  <si>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</si>
  <si>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</si>
  <si>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</si>
  <si>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</si>
  <si>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</si>
  <si>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</si>
  <si>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</si>
  <si>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</si>
  <si>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</si>
  <si>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</si>
  <si>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</si>
  <si>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</si>
  <si>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</si>
  <si>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</si>
  <si>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</si>
  <si>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</si>
  <si>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</si>
  <si>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</si>
  <si>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</si>
  <si>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</si>
  <si>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</si>
  <si>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</si>
  <si>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</si>
  <si>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</si>
  <si>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</si>
  <si>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</si>
  <si>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</si>
  <si>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</si>
  <si>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</si>
  <si>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</si>
  <si>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</si>
  <si>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</si>
  <si>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</si>
  <si>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</si>
  <si>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</si>
  <si>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</si>
  <si>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</si>
  <si>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</si>
  <si>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</si>
  <si>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</si>
  <si>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</si>
  <si>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</si>
  <si>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</si>
  <si>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</si>
  <si>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</si>
  <si>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</si>
  <si>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</si>
  <si>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</si>
  <si>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</si>
  <si>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</si>
  <si>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</si>
  <si>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</si>
  <si>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</si>
  <si>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</si>
  <si>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</si>
  <si>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</si>
  <si>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</si>
  <si>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</si>
  <si>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</si>
  <si>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</si>
  <si>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</si>
  <si>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</si>
  <si>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</si>
  <si>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</si>
  <si>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</si>
  <si>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</si>
  <si>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</si>
  <si>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</si>
  <si>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</si>
  <si>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</si>
  <si>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</si>
  <si>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</si>
  <si>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</si>
  <si>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</si>
  <si>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</si>
  <si>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</si>
  <si>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</si>
  <si>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</si>
  <si>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</si>
  <si>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</si>
  <si>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</si>
  <si>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</si>
  <si>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</si>
  <si>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</si>
  <si>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</si>
  <si>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</si>
  <si>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</si>
  <si>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</si>
  <si>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</si>
  <si>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</si>
  <si>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</si>
  <si>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</si>
  <si>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</si>
  <si>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</si>
  <si>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</si>
  <si>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</si>
  <si>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</si>
  <si>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</si>
  <si>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</si>
  <si>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</si>
  <si>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</si>
  <si>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</si>
  <si>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</si>
  <si>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</si>
  <si>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</si>
  <si>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</si>
  <si>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</si>
  <si>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</si>
  <si>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</si>
  <si>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</si>
  <si>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</si>
  <si>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</si>
  <si>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</si>
  <si>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</si>
  <si>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</si>
  <si>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</si>
  <si>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</si>
  <si>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</si>
  <si>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</si>
  <si>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</si>
  <si>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</si>
  <si>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</si>
  <si>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</si>
  <si>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</si>
  <si>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</si>
  <si>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</si>
  <si>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</si>
  <si>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</si>
  <si>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</si>
  <si>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</si>
  <si>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</si>
  <si>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</si>
  <si>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</si>
  <si>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</si>
  <si>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</si>
  <si>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</si>
  <si>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</si>
  <si>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</si>
  <si>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</si>
  <si>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</si>
  <si>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</si>
  <si>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</si>
  <si>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</si>
  <si>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</si>
  <si>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</si>
  <si>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</si>
  <si>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</si>
  <si>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</si>
  <si>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</si>
  <si>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</si>
  <si>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</si>
  <si>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</si>
  <si>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</si>
  <si>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</si>
  <si>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</si>
  <si>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</si>
  <si>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</si>
  <si>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</si>
  <si>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</si>
  <si>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</si>
  <si>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</si>
  <si>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</si>
  <si>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</si>
  <si>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</si>
  <si>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</si>
  <si>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</si>
  <si>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</si>
  <si>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</si>
  <si>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</si>
  <si>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</si>
  <si>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</si>
  <si>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</si>
  <si>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</si>
  <si>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</si>
  <si>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</si>
  <si>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</si>
  <si>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</si>
  <si>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</si>
  <si>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</si>
  <si>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</si>
  <si>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</si>
  <si>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</si>
  <si>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</si>
  <si>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</si>
  <si>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</si>
  <si>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</si>
  <si>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</si>
  <si>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</si>
  <si>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</si>
  <si>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</si>
  <si>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</si>
  <si>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</si>
  <si>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</si>
  <si>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</si>
  <si>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</si>
  <si>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</si>
  <si>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</si>
  <si>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</si>
  <si>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</si>
  <si>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</si>
  <si>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</si>
  <si>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</si>
  <si>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</si>
  <si>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</si>
  <si>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</si>
  <si>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</si>
  <si>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</si>
  <si>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</si>
  <si>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</si>
  <si>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</si>
  <si>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</si>
  <si>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</si>
  <si>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</si>
  <si>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</si>
  <si>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</si>
  <si>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</si>
  <si>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</si>
  <si>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</si>
  <si>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</si>
  <si>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</si>
  <si>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</si>
  <si>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</si>
  <si>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</si>
  <si>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</si>
  <si>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</si>
  <si>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</si>
  <si>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</si>
  <si>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</si>
  <si>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</si>
  <si>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</si>
  <si>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</si>
  <si>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</si>
  <si>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</si>
  <si>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</si>
  <si>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</si>
  <si>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</si>
  <si>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</si>
  <si>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</si>
  <si>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</si>
  <si>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</si>
  <si>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</si>
  <si>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</si>
  <si>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</si>
  <si>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</si>
  <si>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</si>
  <si>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</si>
  <si>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</si>
  <si>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</si>
  <si>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</si>
  <si>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</si>
  <si>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</si>
  <si>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</si>
  <si>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</si>
  <si>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</si>
  <si>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</si>
  <si>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</si>
  <si>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</si>
  <si>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</si>
  <si>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</si>
  <si>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</si>
  <si>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</si>
  <si>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</si>
  <si>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</si>
  <si>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</si>
  <si>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</si>
  <si>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</si>
  <si>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</si>
  <si>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</si>
  <si>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</si>
  <si>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</si>
  <si>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</si>
  <si>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</si>
  <si>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</si>
  <si>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</si>
  <si>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</si>
  <si>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</si>
  <si>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</si>
  <si>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</si>
  <si>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</si>
  <si>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</si>
  <si>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</si>
  <si>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</si>
  <si>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</si>
  <si>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</si>
  <si>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</si>
  <si>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</si>
  <si>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</si>
  <si>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</si>
  <si>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</si>
  <si>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</si>
  <si>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</si>
  <si>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</si>
  <si>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</si>
  <si>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</si>
  <si>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</si>
  <si>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</si>
  <si>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</si>
  <si>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</si>
  <si>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</si>
  <si>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</si>
  <si>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</si>
  <si>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</si>
  <si>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</si>
  <si>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</si>
  <si>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</si>
  <si>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</si>
  <si>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</si>
  <si>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</si>
  <si>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</si>
  <si>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</si>
  <si>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</si>
  <si>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</si>
  <si>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</si>
  <si>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</si>
  <si>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</si>
  <si>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</si>
  <si>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</si>
  <si>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</si>
  <si>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</si>
  <si>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</si>
  <si>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</si>
  <si>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</si>
  <si>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</si>
  <si>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</si>
  <si>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</si>
  <si>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</si>
  <si>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</si>
  <si>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</si>
  <si>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</si>
  <si>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</si>
  <si>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</si>
  <si>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</si>
  <si>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</si>
  <si>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</si>
  <si>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</si>
  <si>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</si>
  <si>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</si>
  <si>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</si>
  <si>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</si>
  <si>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</si>
  <si>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</si>
  <si>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</si>
  <si>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</si>
  <si>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</si>
  <si>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</si>
  <si>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</si>
  <si>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</si>
  <si>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</si>
  <si>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</si>
  <si>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</si>
  <si>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</si>
  <si>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</si>
  <si>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</si>
  <si>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</si>
  <si>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</si>
  <si>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</si>
  <si>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</si>
  <si>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</si>
  <si>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</si>
  <si>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</si>
  <si>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</si>
  <si>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</si>
  <si>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</si>
  <si>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</si>
  <si>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</si>
  <si>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</si>
  <si>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</si>
  <si>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</si>
  <si>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</si>
  <si>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</si>
  <si>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</si>
  <si>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</si>
  <si>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</si>
  <si>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</si>
  <si>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</si>
  <si>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</si>
  <si>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</si>
  <si>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</si>
  <si>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</si>
  <si>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</si>
  <si>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</si>
  <si>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</si>
  <si>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</si>
  <si>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</si>
  <si>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</si>
  <si>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</si>
  <si>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</si>
  <si>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</si>
  <si>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</si>
  <si>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</si>
  <si>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</si>
  <si>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</si>
  <si>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</si>
  <si>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</si>
  <si>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</si>
  <si>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</si>
  <si>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</si>
  <si>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</si>
  <si>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</si>
  <si>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</si>
  <si>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</si>
  <si>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</si>
  <si>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</si>
  <si>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</si>
  <si>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</si>
  <si>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</si>
  <si>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</si>
  <si>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</si>
  <si>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</si>
  <si>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</si>
  <si>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</si>
  <si>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</si>
  <si>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</si>
  <si>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</si>
  <si>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</si>
  <si>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</si>
  <si>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</si>
  <si>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</si>
  <si>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</si>
  <si>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</si>
  <si>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</si>
  <si>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</si>
  <si>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</si>
  <si>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</si>
  <si>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</si>
  <si>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</si>
  <si>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</si>
  <si>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</si>
  <si>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</si>
  <si>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</si>
  <si>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</si>
  <si>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</si>
  <si>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</si>
  <si>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</si>
  <si>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</si>
  <si>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</si>
  <si>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</si>
  <si>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</si>
  <si>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</si>
  <si>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</si>
  <si>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</si>
  <si>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</si>
  <si>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</si>
  <si>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</si>
  <si>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</si>
  <si>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</si>
  <si>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</si>
  <si>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</si>
  <si>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</si>
  <si>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</si>
  <si>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</si>
  <si>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</si>
  <si>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</si>
  <si>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</si>
  <si>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</si>
  <si>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</si>
  <si>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</si>
  <si>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</si>
  <si>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</si>
  <si>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</si>
  <si>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</si>
  <si>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</si>
  <si>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</si>
  <si>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</si>
  <si>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</si>
  <si>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</si>
  <si>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</si>
  <si>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</si>
  <si>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</si>
  <si>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</si>
  <si>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</si>
  <si>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</si>
  <si>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</si>
  <si>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</si>
  <si>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</si>
  <si>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</si>
  <si>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</si>
  <si>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</si>
  <si>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</si>
  <si>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</si>
  <si>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</si>
  <si>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</si>
  <si>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</si>
  <si>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</si>
  <si>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</si>
  <si>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</si>
  <si>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</si>
  <si>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</si>
  <si>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</si>
  <si>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</si>
  <si>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</si>
  <si>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</si>
  <si>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</si>
  <si>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</si>
  <si>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</si>
  <si>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</si>
  <si>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</si>
  <si>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</si>
  <si>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</si>
  <si>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</si>
  <si>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</si>
  <si>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</si>
  <si>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</si>
  <si>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</si>
  <si>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</si>
  <si>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</si>
  <si>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</si>
  <si>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</si>
  <si>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</si>
  <si>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</si>
  <si>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</si>
  <si>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</si>
  <si>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</si>
  <si>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</si>
  <si>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</si>
  <si>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</si>
  <si>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</si>
  <si>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</si>
  <si>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</si>
  <si>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</si>
  <si>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</si>
  <si>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</si>
  <si>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</si>
  <si>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</si>
  <si>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</si>
  <si>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</si>
  <si>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</si>
  <si>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</si>
  <si>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</si>
  <si>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</si>
  <si>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</si>
  <si>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</si>
  <si>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</si>
  <si>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</si>
  <si>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</si>
  <si>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</si>
  <si>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</si>
  <si>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</si>
  <si>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</si>
  <si>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</si>
  <si>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</si>
  <si>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</si>
  <si>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</si>
  <si>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</si>
  <si>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</si>
  <si>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</si>
  <si>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</si>
  <si>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</si>
  <si>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</si>
  <si>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</si>
  <si>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</si>
  <si>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</si>
  <si>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</si>
  <si>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</si>
  <si>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</si>
  <si>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</si>
  <si>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</si>
  <si>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</si>
  <si>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</si>
  <si>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</si>
  <si>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</si>
  <si>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</si>
  <si>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</si>
  <si>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</si>
  <si>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</si>
  <si>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</si>
  <si>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</si>
  <si>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</si>
  <si>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</si>
  <si>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</si>
  <si>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</si>
  <si>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</si>
  <si>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</si>
  <si>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</si>
  <si>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</si>
  <si>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</si>
  <si>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</si>
  <si>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</si>
  <si>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</si>
  <si>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</si>
  <si>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</si>
  <si>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</si>
  <si>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</si>
  <si>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</si>
  <si>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</si>
  <si>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</si>
  <si>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</si>
  <si>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</si>
  <si>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</si>
  <si>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</si>
  <si>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</si>
  <si>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</si>
  <si>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</si>
  <si>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</si>
  <si>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</si>
  <si>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</si>
  <si>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</si>
  <si>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</si>
  <si>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</si>
  <si>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</si>
  <si>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</si>
  <si>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</si>
  <si>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</si>
  <si>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</si>
  <si>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</si>
  <si>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</si>
  <si>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</si>
  <si>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</si>
  <si>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</si>
  <si>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</si>
  <si>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</si>
  <si>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</si>
  <si>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</si>
  <si>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</si>
  <si>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</si>
  <si>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</si>
  <si>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</si>
  <si>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</si>
  <si>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</si>
  <si>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</si>
  <si>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</si>
  <si>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</si>
  <si>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</si>
  <si>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</si>
  <si>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</si>
  <si>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</si>
  <si>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</si>
  <si>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</si>
  <si>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</si>
  <si>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</si>
  <si>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</si>
  <si>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</si>
  <si>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</si>
  <si>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</si>
  <si>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</si>
  <si>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</si>
  <si>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</si>
  <si>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</si>
  <si>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</si>
  <si>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</si>
  <si>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</si>
  <si>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</si>
  <si>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</si>
  <si>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</si>
  <si>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</si>
  <si>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</si>
  <si>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</si>
  <si>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</si>
  <si>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</si>
  <si>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</si>
  <si>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</si>
  <si>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</si>
  <si>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</si>
  <si>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</si>
  <si>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</si>
  <si>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</si>
  <si>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</si>
  <si>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</si>
  <si>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</si>
  <si>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</si>
  <si>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</si>
  <si>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</si>
  <si>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</si>
  <si>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</si>
  <si>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</si>
  <si>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</si>
  <si>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</si>
  <si>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</si>
  <si>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</si>
  <si>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</si>
  <si>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</si>
  <si>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</si>
  <si>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</si>
  <si>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</si>
  <si>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</si>
  <si>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</si>
  <si>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</si>
  <si>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</si>
  <si>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</si>
  <si>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</si>
  <si>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</si>
  <si>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</si>
  <si>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</si>
  <si>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</si>
  <si>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</si>
  <si>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</si>
  <si>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</si>
  <si>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</si>
  <si>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</si>
  <si>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</si>
  <si>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</si>
  <si>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</si>
  <si>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</si>
  <si>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</si>
  <si>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</si>
  <si>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</si>
  <si>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</si>
  <si>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</si>
  <si>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</si>
  <si>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</si>
  <si>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</si>
  <si>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</si>
  <si>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</si>
  <si>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</si>
  <si>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</si>
  <si>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</si>
  <si>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</si>
  <si>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</si>
  <si>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</si>
  <si>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</si>
  <si>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</si>
  <si>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</si>
  <si>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</si>
  <si>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</si>
  <si>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</si>
  <si>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</si>
  <si>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</si>
  <si>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</si>
  <si>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</si>
  <si>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</si>
  <si>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</si>
  <si>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</si>
  <si>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</si>
  <si>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</si>
  <si>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</si>
  <si>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</si>
  <si>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</si>
  <si>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</si>
  <si>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</si>
  <si>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</si>
  <si>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</si>
  <si>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</si>
  <si>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</si>
  <si>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</si>
  <si>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</si>
  <si>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</si>
  <si>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</si>
  <si>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</si>
  <si>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</si>
  <si>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</si>
  <si>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</si>
  <si>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</si>
  <si>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</si>
  <si>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</si>
  <si>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</si>
  <si>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</si>
  <si>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</si>
  <si>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</si>
  <si>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</si>
  <si>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</si>
  <si>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</si>
  <si>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</si>
  <si>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</si>
  <si>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</si>
  <si>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</si>
  <si>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</si>
  <si>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</si>
  <si>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</si>
  <si>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</si>
  <si>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</si>
  <si>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</si>
  <si>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</si>
  <si>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</si>
  <si>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</si>
  <si>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</si>
  <si>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</si>
  <si>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</si>
  <si>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</si>
  <si>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</si>
  <si>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</si>
  <si>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</si>
  <si>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</si>
  <si>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</si>
  <si>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</si>
  <si>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</si>
  <si>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</si>
  <si>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</si>
  <si>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</si>
  <si>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</si>
  <si>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</si>
  <si>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</si>
  <si>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</si>
  <si>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</si>
  <si>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</si>
  <si>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</si>
  <si>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</si>
  <si>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</si>
  <si>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</si>
  <si>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</si>
  <si>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</si>
  <si>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</si>
  <si>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</si>
  <si>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</si>
  <si>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</si>
  <si>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</si>
  <si>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</si>
  <si>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</si>
  <si>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</si>
  <si>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</si>
  <si>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</si>
  <si>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</si>
  <si>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</si>
  <si>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</si>
  <si>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</si>
  <si>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</si>
  <si>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</si>
  <si>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</si>
  <si>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</si>
  <si>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</si>
  <si>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</si>
  <si>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</si>
  <si>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</si>
  <si>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</si>
  <si>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</si>
  <si>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</si>
  <si>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</si>
  <si>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</si>
  <si>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</si>
  <si>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</si>
  <si>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</si>
  <si>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</si>
  <si>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</si>
  <si>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</si>
  <si>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</si>
  <si>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</si>
  <si>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</si>
  <si>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</si>
  <si>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</si>
  <si>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</si>
  <si>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</si>
  <si>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</si>
  <si>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</si>
  <si>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</si>
  <si>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</si>
  <si>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</si>
  <si>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</si>
  <si>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</si>
  <si>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</si>
  <si>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</si>
  <si>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</si>
  <si>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</si>
  <si>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</si>
  <si>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</si>
  <si>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</si>
  <si>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</si>
  <si>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</si>
  <si>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</si>
  <si>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</si>
  <si>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</si>
  <si>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</si>
  <si>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</si>
  <si>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</si>
  <si>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</si>
  <si>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</si>
  <si>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</si>
  <si>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</si>
  <si>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</si>
  <si>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</si>
  <si>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</si>
  <si>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</si>
  <si>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</si>
  <si>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</si>
  <si>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</si>
  <si>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</si>
  <si>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</si>
  <si>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</si>
  <si>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</si>
  <si>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</si>
  <si>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</si>
  <si>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</si>
  <si>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</si>
  <si>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</si>
  <si>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</si>
  <si>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</si>
  <si>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</si>
  <si>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</si>
  <si>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</si>
  <si>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</si>
  <si>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</si>
  <si>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</si>
  <si>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</si>
  <si>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</si>
  <si>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</si>
  <si>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</si>
  <si>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</si>
  <si>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</si>
  <si>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</si>
  <si>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</si>
  <si>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</si>
  <si>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</si>
  <si>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</si>
  <si>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</si>
  <si>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</si>
  <si>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</si>
  <si>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</si>
  <si>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</si>
  <si>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</si>
  <si>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</si>
  <si>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</si>
  <si>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</si>
  <si>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</si>
  <si>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</si>
  <si>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</si>
  <si>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</si>
  <si>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</si>
  <si>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</si>
  <si>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</si>
  <si>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</si>
  <si>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</si>
  <si>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</si>
  <si>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</si>
  <si>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</si>
  <si>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</si>
  <si>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</si>
  <si>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</si>
  <si>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</si>
  <si>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</si>
  <si>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</si>
  <si>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</si>
  <si>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</si>
  <si>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</si>
  <si>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</si>
  <si>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</si>
  <si>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</si>
  <si>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</si>
  <si>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</si>
  <si>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</si>
  <si>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</si>
  <si>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</si>
  <si>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</si>
  <si>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</si>
  <si>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</si>
  <si>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</si>
  <si>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</si>
  <si>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</si>
  <si>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</si>
  <si>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</si>
  <si>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</si>
  <si>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</si>
  <si>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</si>
  <si>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</si>
  <si>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</si>
  <si>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</si>
  <si>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</si>
  <si>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</si>
  <si>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</si>
  <si>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</si>
  <si>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</si>
  <si>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</si>
  <si>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</si>
  <si>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</si>
  <si>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</si>
  <si>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</si>
  <si>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</si>
  <si>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</si>
  <si>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</si>
  <si>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</si>
  <si>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</si>
  <si>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</si>
  <si>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</si>
  <si>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</si>
  <si>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</si>
  <si>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</si>
  <si>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</si>
  <si>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</si>
  <si>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</si>
  <si>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</si>
  <si>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</si>
  <si>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</si>
  <si>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</si>
  <si>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</si>
  <si>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</si>
  <si>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</si>
  <si>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</si>
  <si>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</si>
  <si>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</si>
  <si>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</si>
  <si>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</si>
  <si>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</si>
  <si>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</si>
  <si>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</si>
  <si>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</si>
  <si>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</si>
  <si>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</si>
  <si>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</si>
  <si>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</si>
  <si>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</si>
  <si>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</si>
  <si>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</si>
  <si>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</si>
  <si>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</si>
  <si>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</si>
  <si>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</si>
  <si>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</si>
  <si>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</si>
  <si>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</si>
  <si>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</si>
  <si>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</si>
  <si>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</si>
  <si>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</si>
  <si>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</si>
  <si>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</si>
  <si>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</si>
  <si>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</si>
  <si>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</si>
  <si>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</si>
  <si>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</si>
  <si>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</si>
  <si>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</si>
  <si>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</si>
  <si>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</si>
  <si>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</si>
  <si>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</si>
  <si>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</si>
  <si>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</si>
  <si>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</si>
  <si>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</si>
  <si>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</si>
  <si>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</si>
  <si>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</si>
  <si>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</si>
  <si>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</si>
  <si>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</si>
  <si>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</si>
  <si>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</si>
  <si>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</si>
  <si>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</si>
  <si>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</si>
  <si>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</si>
  <si>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</si>
  <si>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</si>
  <si>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</si>
  <si>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</si>
  <si>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</si>
  <si>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</si>
  <si>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</si>
  <si>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</si>
  <si>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</si>
  <si>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</si>
  <si>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</si>
  <si>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</si>
  <si>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</si>
  <si>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</si>
  <si>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</si>
  <si>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</si>
  <si>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</si>
  <si>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</si>
  <si>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</si>
  <si>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</si>
  <si>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</si>
  <si>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</si>
  <si>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</si>
  <si>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</si>
  <si>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</si>
  <si>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</si>
  <si>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</si>
  <si>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</si>
  <si>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</si>
  <si>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</si>
  <si>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</si>
  <si>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</si>
  <si>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</si>
  <si>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</si>
  <si>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</si>
  <si>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</si>
  <si>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</si>
  <si>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</si>
  <si>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</si>
  <si>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</si>
  <si>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</si>
  <si>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</si>
  <si>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</si>
  <si>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</si>
  <si>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</si>
  <si>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</si>
  <si>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</si>
  <si>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</si>
  <si>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</si>
  <si>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</si>
  <si>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</si>
  <si>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</si>
  <si>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</si>
  <si>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</si>
  <si>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</si>
  <si>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</si>
  <si>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</si>
  <si>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</si>
  <si>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</si>
  <si>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</si>
  <si>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</si>
  <si>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</si>
  <si>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</si>
  <si>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</si>
  <si>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</si>
  <si>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</si>
  <si>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</si>
  <si>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</si>
  <si>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</si>
  <si>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</si>
  <si>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</si>
  <si>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</si>
  <si>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</si>
  <si>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</si>
  <si>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</si>
  <si>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</si>
  <si>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</si>
  <si>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</si>
  <si>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</si>
  <si>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</si>
  <si>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</si>
  <si>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</si>
  <si>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</si>
  <si>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</si>
  <si>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</si>
  <si>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</si>
  <si>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</si>
  <si>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</si>
  <si>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</si>
  <si>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</si>
  <si>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</si>
  <si>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</si>
  <si>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</si>
  <si>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</si>
  <si>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</si>
  <si>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</si>
  <si>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</si>
  <si>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</si>
  <si>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</si>
  <si>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</si>
  <si>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</si>
  <si>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</si>
  <si>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</si>
  <si>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</si>
  <si>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</si>
  <si>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</si>
  <si>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</si>
  <si>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</si>
  <si>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</si>
  <si>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</si>
  <si>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</si>
  <si>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</si>
  <si>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</si>
  <si>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</si>
  <si>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</si>
  <si>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</si>
  <si>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</si>
  <si>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</si>
  <si>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</si>
  <si>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</si>
  <si>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</si>
  <si>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</si>
  <si>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</si>
  <si>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</si>
  <si>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</si>
  <si>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</si>
  <si>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</si>
  <si>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</si>
  <si>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</si>
  <si>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</si>
  <si>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</si>
  <si>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</si>
  <si>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</si>
  <si>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</si>
  <si>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</si>
  <si>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</si>
  <si>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</si>
  <si>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</si>
  <si>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</si>
  <si>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</si>
  <si>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</si>
  <si>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</si>
  <si>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</si>
  <si>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</si>
  <si>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</si>
  <si>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</si>
  <si>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</si>
  <si>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</si>
  <si>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</si>
  <si>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</si>
  <si>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</si>
  <si>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</si>
  <si>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</si>
  <si>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</si>
  <si>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</si>
  <si>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</si>
  <si>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</si>
  <si>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</si>
  <si>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</si>
  <si>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</si>
  <si>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</si>
  <si>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</si>
  <si>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</si>
  <si>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</si>
  <si>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</si>
  <si>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</si>
  <si>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</si>
  <si>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</si>
  <si>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</si>
  <si>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</si>
  <si>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</si>
  <si>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</si>
  <si>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</si>
  <si>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</si>
  <si>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</si>
  <si>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</si>
  <si>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</si>
  <si>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</si>
  <si>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</si>
  <si>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</si>
  <si>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</si>
  <si>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</si>
  <si>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</si>
  <si>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</si>
  <si>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</si>
  <si>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</si>
  <si>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</si>
  <si>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</si>
  <si>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</si>
  <si>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</si>
  <si>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</si>
  <si>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</si>
  <si>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</si>
  <si>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</si>
  <si>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</si>
  <si>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</si>
  <si>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</si>
  <si>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</si>
  <si>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</si>
  <si>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</si>
  <si>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</si>
  <si>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</si>
  <si>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</si>
  <si>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</si>
  <si>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</si>
  <si>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</si>
  <si>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</si>
  <si>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</si>
  <si>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</si>
  <si>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</si>
  <si>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</si>
  <si>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</si>
  <si>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</si>
  <si>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</si>
  <si>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</si>
  <si>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</si>
  <si>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</si>
  <si>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</si>
  <si>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</si>
  <si>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</si>
  <si>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</si>
  <si>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</si>
  <si>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</si>
  <si>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</si>
  <si>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</si>
  <si>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</si>
  <si>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</si>
  <si>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</si>
  <si>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</si>
  <si>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</si>
  <si>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</si>
  <si>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</si>
  <si>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</si>
  <si>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</si>
  <si>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</si>
  <si>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</si>
  <si>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</si>
  <si>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</si>
  <si>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</si>
  <si>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</si>
  <si>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</si>
  <si>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</si>
  <si>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</si>
  <si>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</si>
  <si>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</si>
  <si>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</si>
  <si>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</si>
  <si>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</si>
  <si>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</si>
  <si>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</si>
  <si>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</si>
  <si>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</si>
  <si>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</si>
  <si>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</si>
  <si>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</si>
  <si>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</si>
  <si>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</si>
  <si>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</si>
  <si>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</si>
  <si>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</si>
  <si>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</si>
  <si>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</si>
  <si>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</si>
  <si>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</si>
  <si>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</si>
  <si>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</si>
  <si>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</si>
  <si>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</si>
  <si>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</si>
  <si>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</si>
  <si>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</si>
  <si>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</si>
  <si>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</si>
  <si>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</si>
  <si>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</si>
  <si>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</si>
  <si>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</si>
  <si>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</si>
  <si>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</si>
  <si>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</si>
  <si>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</si>
  <si>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</si>
  <si>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</si>
  <si>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</si>
  <si>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</si>
  <si>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</si>
  <si>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</si>
  <si>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</si>
  <si>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</si>
  <si>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</si>
  <si>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</si>
  <si>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</si>
  <si>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</si>
  <si>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</si>
  <si>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</si>
  <si>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</si>
  <si>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</si>
  <si>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</si>
  <si>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</si>
  <si>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</si>
  <si>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</si>
  <si>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</si>
  <si>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</si>
  <si>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</si>
  <si>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</si>
  <si>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</si>
  <si>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</si>
  <si>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</si>
  <si>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</si>
  <si>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</si>
  <si>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</si>
  <si>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</si>
  <si>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</si>
  <si>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</si>
  <si>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</si>
  <si>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</si>
  <si>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</si>
  <si>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</si>
  <si>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</si>
  <si>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</si>
  <si>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</si>
  <si>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</si>
  <si>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</si>
  <si>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</si>
  <si>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</si>
  <si>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</si>
  <si>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</si>
  <si>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</si>
  <si>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</si>
  <si>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</si>
  <si>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</si>
  <si>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</si>
  <si>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</si>
  <si>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</si>
  <si>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</si>
  <si>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</si>
  <si>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</si>
  <si>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</si>
  <si>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</si>
  <si>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</si>
  <si>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</si>
  <si>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</si>
  <si>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</si>
  <si>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</si>
  <si>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</si>
  <si>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</si>
  <si>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</si>
  <si>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</si>
  <si>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</si>
  <si>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</si>
  <si>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</si>
  <si>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</si>
  <si>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</si>
  <si>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</si>
  <si>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</si>
  <si>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</si>
  <si>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</si>
  <si>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</si>
  <si>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</si>
  <si>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</si>
  <si>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</si>
  <si>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</si>
  <si>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</si>
  <si>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</si>
  <si>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</si>
  <si>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</si>
  <si>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</si>
  <si>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</si>
  <si>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</si>
  <si>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</si>
  <si>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</si>
  <si>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</si>
  <si>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</si>
  <si>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</si>
  <si>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</si>
  <si>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</si>
  <si>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</si>
  <si>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</si>
  <si>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</si>
  <si>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</si>
  <si>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</si>
  <si>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</si>
  <si>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</si>
  <si>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</si>
  <si>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</si>
  <si>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</si>
  <si>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</si>
  <si>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</si>
  <si>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</si>
  <si>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</si>
  <si>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</si>
  <si>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</si>
  <si>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</si>
  <si>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</si>
  <si>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</si>
  <si>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</si>
  <si>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</si>
  <si>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</si>
  <si>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</si>
  <si>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</si>
  <si>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</si>
  <si>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</si>
  <si>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</si>
  <si>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</si>
  <si>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</si>
  <si>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</si>
  <si>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</si>
  <si>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</si>
  <si>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</si>
  <si>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</si>
  <si>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</si>
  <si>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</si>
  <si>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</si>
  <si>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</si>
  <si>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</si>
  <si>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</si>
  <si>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</si>
  <si>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</si>
  <si>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</si>
  <si>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</si>
  <si>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</si>
  <si>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</si>
  <si>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</si>
  <si>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</si>
  <si>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</si>
  <si>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</si>
  <si>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</si>
  <si>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</si>
  <si>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</si>
  <si>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</si>
  <si>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</si>
  <si>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</si>
  <si>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</si>
  <si>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</si>
  <si>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</si>
  <si>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</si>
  <si>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</si>
  <si>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</si>
  <si>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</si>
  <si>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</si>
  <si>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</si>
  <si>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</si>
  <si>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</si>
  <si>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</si>
  <si>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</si>
  <si>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</si>
  <si>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</si>
  <si>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</si>
  <si>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</si>
  <si>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</si>
  <si>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</si>
  <si>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</si>
  <si>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</si>
  <si>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</si>
  <si>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</si>
  <si>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</si>
  <si>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</si>
  <si>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</si>
  <si>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</si>
  <si>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</si>
  <si>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</si>
  <si>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</si>
  <si>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</si>
  <si>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</si>
  <si>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</si>
  <si>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</si>
  <si>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</si>
  <si>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</si>
  <si>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</si>
  <si>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</si>
  <si>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</si>
  <si>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</si>
  <si>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</si>
  <si>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</si>
  <si>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</si>
  <si>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</si>
  <si>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</si>
  <si>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</si>
  <si>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</si>
  <si>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</si>
  <si>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</si>
  <si>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</si>
  <si>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</si>
  <si>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</si>
  <si>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</si>
  <si>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</si>
  <si>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</si>
  <si>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</si>
  <si>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</si>
  <si>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</si>
  <si>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</si>
  <si>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</si>
  <si>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</si>
  <si>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</si>
  <si>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</si>
  <si>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</si>
  <si>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</si>
  <si>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</si>
  <si>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</si>
  <si>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</si>
  <si>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</si>
  <si>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</si>
  <si>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</si>
  <si>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</si>
  <si>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</si>
  <si>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</si>
  <si>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</si>
  <si>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</si>
  <si>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</si>
  <si>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</si>
  <si>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</si>
  <si>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</si>
  <si>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</si>
  <si>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</si>
  <si>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</si>
  <si>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</si>
  <si>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</si>
  <si>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</si>
  <si>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</si>
  <si>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</si>
  <si>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</si>
  <si>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</si>
  <si>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</si>
  <si>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</si>
  <si>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</si>
  <si>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</si>
  <si>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</si>
  <si>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</si>
  <si>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</si>
  <si>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</si>
  <si>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</si>
  <si>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</si>
  <si>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</si>
  <si>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</si>
  <si>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</si>
  <si>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</si>
  <si>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</si>
  <si>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</si>
  <si>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</si>
  <si>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</si>
  <si>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</si>
  <si>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</si>
  <si>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</si>
  <si>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</si>
  <si>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</si>
  <si>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</si>
  <si>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</si>
  <si>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</si>
  <si>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</si>
  <si>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</si>
  <si>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</si>
  <si>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</si>
  <si>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</si>
  <si>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</si>
  <si>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</si>
  <si>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</si>
  <si>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</si>
  <si>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</si>
  <si>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</si>
  <si>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</si>
  <si>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</si>
  <si>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</si>
  <si>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</si>
  <si>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</si>
  <si>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</si>
  <si>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</si>
  <si>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</si>
  <si>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</si>
  <si>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</si>
  <si>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</si>
  <si>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</si>
  <si>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</si>
  <si>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</si>
  <si>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</si>
  <si>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</si>
  <si>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</si>
  <si>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</si>
  <si>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</si>
  <si>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</si>
  <si>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</si>
  <si>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</si>
  <si>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</si>
  <si>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</si>
  <si>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</si>
  <si>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</si>
  <si>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</si>
  <si>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</si>
  <si>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</si>
  <si>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</si>
  <si>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</si>
  <si>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</si>
  <si>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</si>
  <si>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</si>
  <si>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</si>
  <si>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</si>
  <si>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</si>
  <si>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</si>
  <si>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</si>
  <si>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</si>
  <si>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</si>
  <si>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</si>
  <si>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</si>
  <si>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</si>
  <si>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</si>
  <si>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</si>
  <si>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</si>
  <si>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</si>
  <si>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</si>
  <si>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</si>
  <si>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</si>
  <si>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</si>
  <si>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</si>
  <si>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</si>
  <si>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</si>
  <si>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</si>
  <si>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</si>
  <si>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</si>
  <si>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</si>
  <si>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</si>
  <si>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</si>
  <si>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</si>
  <si>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</si>
  <si>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</si>
  <si>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</si>
  <si>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</si>
  <si>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</si>
  <si>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</si>
  <si>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</si>
  <si>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</si>
  <si>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</si>
  <si>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</si>
  <si>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</si>
  <si>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</si>
  <si>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</si>
  <si>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</si>
  <si>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</si>
  <si>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</si>
  <si>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</si>
  <si>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</si>
  <si>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</si>
  <si>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</si>
  <si>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</si>
  <si>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</si>
  <si>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</si>
  <si>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</si>
  <si>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</si>
  <si>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</si>
  <si>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</si>
  <si>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</si>
  <si>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</si>
  <si>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</si>
  <si>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</si>
  <si>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</si>
  <si>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</si>
  <si>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</si>
  <si>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</si>
  <si>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</si>
  <si>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</si>
  <si>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</si>
  <si>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</si>
  <si>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</si>
  <si>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</si>
  <si>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</si>
  <si>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</si>
  <si>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</si>
  <si>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</si>
  <si>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</si>
  <si>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</si>
  <si>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</si>
  <si>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</si>
  <si>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</si>
  <si>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</si>
  <si>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</si>
  <si>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</si>
  <si>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</si>
  <si>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</si>
  <si>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</si>
  <si>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</si>
  <si>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</si>
  <si>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</si>
  <si>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</si>
  <si>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</si>
  <si>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</si>
  <si>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</si>
  <si>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</si>
  <si>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</si>
  <si>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</si>
  <si>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</si>
  <si>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</si>
  <si>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</si>
  <si>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</si>
  <si>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</si>
  <si>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</si>
  <si>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</si>
  <si>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</si>
  <si>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</si>
  <si>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</si>
  <si>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</si>
  <si>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</si>
  <si>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</si>
  <si>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</si>
  <si>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</si>
  <si>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</si>
  <si>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</si>
  <si>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</si>
  <si>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</si>
  <si>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</si>
  <si>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</si>
  <si>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</si>
  <si>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</si>
  <si>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</si>
  <si>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</si>
  <si>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</si>
  <si>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</si>
  <si>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</si>
  <si>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</si>
  <si>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</si>
  <si>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</si>
  <si>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</si>
  <si>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</si>
  <si>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</si>
  <si>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</si>
  <si>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</si>
  <si>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</si>
  <si>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</si>
  <si>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</si>
  <si>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</si>
  <si>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</si>
  <si>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</si>
  <si>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</si>
  <si>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</si>
  <si>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</si>
  <si>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</si>
  <si>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</si>
  <si>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</si>
  <si>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</si>
  <si>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</si>
  <si>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</si>
  <si>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</si>
  <si>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</si>
  <si>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</si>
  <si>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</si>
  <si>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</si>
  <si>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</si>
  <si>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</si>
  <si>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</si>
  <si>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</si>
  <si>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</si>
  <si>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</si>
  <si>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</si>
  <si>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</si>
  <si>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</si>
  <si>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</si>
  <si>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</si>
  <si>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</si>
  <si>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</si>
  <si>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</si>
  <si>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</si>
  <si>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</si>
  <si>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</si>
  <si>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</si>
  <si>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</si>
  <si>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</si>
  <si>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</si>
  <si>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</si>
  <si>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</si>
  <si>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</si>
  <si>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</si>
  <si>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</si>
  <si>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</si>
  <si>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</si>
  <si>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</si>
  <si>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</si>
  <si>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</si>
  <si>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</si>
  <si>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</si>
  <si>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</si>
  <si>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</si>
  <si>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</si>
  <si>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</si>
  <si>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</si>
  <si>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</si>
  <si>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</si>
  <si>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</si>
  <si>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</si>
  <si>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</si>
  <si>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</si>
  <si>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</si>
  <si>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</si>
  <si>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</si>
  <si>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</si>
  <si>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</si>
  <si>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</si>
  <si>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</si>
  <si>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</si>
  <si>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</si>
  <si>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</si>
  <si>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</si>
  <si>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</si>
  <si>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</si>
  <si>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</si>
  <si>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</si>
  <si>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</si>
  <si>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</si>
  <si>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</si>
  <si>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</si>
  <si>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</si>
  <si>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</si>
  <si>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</si>
  <si>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</si>
  <si>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</si>
  <si>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</si>
  <si>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</si>
  <si>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</si>
  <si>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</si>
  <si>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</si>
  <si>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</si>
  <si>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</si>
  <si>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</si>
  <si>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</si>
  <si>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</si>
  <si>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</si>
  <si>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</si>
  <si>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</si>
  <si>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</si>
  <si>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</si>
  <si>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</si>
  <si>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</si>
  <si>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</si>
  <si>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</si>
  <si>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</si>
  <si>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</si>
  <si>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</si>
  <si>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</si>
  <si>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</si>
  <si>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</si>
  <si>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</si>
  <si>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</si>
  <si>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</si>
  <si>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</si>
  <si>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</si>
  <si>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</si>
  <si>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</si>
  <si>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</si>
  <si>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</si>
  <si>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</si>
  <si>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</si>
  <si>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</si>
  <si>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</si>
  <si>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</si>
  <si>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</si>
  <si>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</si>
  <si>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</si>
  <si>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</si>
  <si>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</si>
  <si>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</si>
  <si>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</si>
  <si>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</si>
  <si>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</si>
  <si>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</si>
  <si>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</si>
  <si>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</si>
  <si>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</si>
  <si>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</si>
  <si>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</si>
  <si>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</si>
  <si>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</si>
  <si>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</si>
  <si>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</si>
  <si>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</si>
  <si>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</si>
  <si>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</si>
  <si>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</si>
  <si>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</si>
  <si>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</si>
  <si>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</si>
  <si>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</si>
  <si>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</si>
  <si>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</si>
  <si>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</si>
  <si>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</si>
  <si>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</si>
  <si>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</si>
  <si>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</si>
  <si>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</si>
  <si>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</si>
  <si>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</si>
  <si>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</si>
  <si>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</si>
  <si>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</si>
  <si>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</si>
  <si>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</si>
  <si>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</si>
  <si>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</si>
  <si>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</si>
  <si>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</si>
  <si>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</si>
  <si>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</si>
  <si>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</si>
  <si>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</si>
  <si>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</si>
  <si>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</si>
  <si>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</si>
  <si>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</si>
  <si>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</si>
  <si>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</si>
  <si>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</si>
  <si>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</si>
  <si>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</si>
  <si>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</si>
  <si>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</si>
  <si>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</si>
  <si>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</si>
  <si>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</si>
  <si>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</si>
  <si>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</si>
  <si>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</si>
  <si>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</si>
  <si>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</si>
  <si>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</si>
  <si>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</si>
  <si>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</si>
  <si>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</si>
  <si>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</si>
  <si>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</si>
  <si>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</si>
  <si>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</si>
  <si>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</si>
  <si>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</si>
  <si>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</si>
  <si>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</si>
  <si>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</si>
  <si>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</si>
  <si>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</si>
  <si>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</si>
  <si>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</si>
  <si>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</si>
  <si>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</si>
  <si>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</si>
  <si>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</si>
  <si>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</si>
  <si>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</si>
  <si>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</si>
  <si>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</si>
  <si>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</si>
  <si>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</si>
  <si>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</si>
  <si>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</si>
  <si>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</si>
  <si>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</si>
  <si>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</si>
  <si>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</si>
  <si>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</si>
  <si>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</si>
  <si>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</si>
  <si>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</si>
  <si>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</si>
  <si>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</si>
  <si>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</si>
  <si>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</si>
  <si>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</si>
  <si>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</si>
  <si>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</si>
  <si>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</si>
  <si>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</si>
  <si>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</si>
  <si>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</si>
  <si>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</si>
  <si>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</si>
  <si>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</si>
  <si>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</si>
  <si>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</si>
  <si>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</si>
  <si>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</si>
  <si>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</si>
  <si>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</si>
  <si>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</si>
  <si>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</si>
  <si>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</si>
  <si>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</si>
  <si>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</si>
  <si>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</si>
  <si>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</si>
  <si>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</si>
  <si>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</si>
  <si>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</si>
  <si>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</si>
  <si>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</si>
  <si>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</si>
  <si>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</si>
  <si>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</si>
  <si>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</si>
  <si>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</si>
  <si>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</si>
  <si>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</si>
  <si>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</si>
  <si>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</si>
  <si>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</si>
  <si>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</si>
  <si>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</si>
  <si>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</si>
  <si>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</si>
  <si>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</si>
  <si>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</si>
  <si>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</si>
  <si>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</si>
  <si>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</si>
  <si>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</si>
  <si>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</si>
  <si>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</si>
  <si>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</si>
  <si>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</si>
  <si>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</si>
  <si>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</si>
  <si>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</si>
  <si>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</si>
  <si>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</si>
  <si>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</si>
  <si>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</si>
  <si>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</si>
  <si>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</si>
  <si>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</si>
  <si>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</si>
  <si>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</si>
  <si>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</si>
  <si>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</si>
  <si>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</si>
  <si>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</si>
  <si>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</si>
  <si>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</si>
  <si>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</si>
  <si>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</si>
  <si>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</si>
  <si>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</si>
  <si>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</si>
  <si>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</si>
  <si>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</si>
  <si>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</si>
  <si>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</si>
  <si>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</si>
  <si>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</si>
  <si>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</si>
  <si>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</si>
  <si>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</si>
  <si>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</si>
  <si>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</si>
  <si>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</si>
  <si>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</si>
  <si>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</si>
  <si>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</si>
  <si>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</si>
  <si>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</si>
  <si>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</si>
  <si>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</si>
  <si>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</si>
  <si>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</si>
  <si>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</si>
  <si>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</si>
  <si>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</si>
  <si>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</si>
  <si>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</si>
  <si>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</si>
  <si>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</si>
  <si>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</si>
  <si>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</si>
  <si>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</si>
  <si>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</si>
  <si>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</si>
  <si>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</si>
  <si>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</si>
  <si>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</si>
  <si>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</si>
  <si>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</si>
  <si>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</si>
  <si>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</si>
  <si>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</si>
  <si>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</si>
  <si>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</si>
  <si>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</si>
  <si>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</si>
  <si>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</si>
  <si>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</si>
  <si>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</si>
  <si>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</si>
  <si>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</si>
  <si>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</si>
  <si>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</si>
  <si>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</si>
  <si>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</si>
  <si>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</si>
  <si>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</si>
  <si>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</si>
  <si>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</si>
  <si>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</si>
  <si>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</si>
  <si>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</si>
  <si>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</si>
  <si>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</si>
  <si>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</si>
  <si>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</si>
  <si>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</si>
  <si>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</si>
  <si>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</si>
  <si>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</si>
  <si>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</si>
  <si>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</si>
  <si>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</si>
  <si>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</si>
  <si>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</si>
  <si>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</si>
  <si>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</si>
  <si>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</si>
  <si>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</si>
  <si>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</si>
  <si>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</si>
  <si>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</si>
  <si>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</si>
  <si>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</si>
  <si>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</si>
  <si>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</si>
  <si>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</si>
  <si>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</si>
  <si>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</si>
  <si>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</si>
  <si>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</si>
  <si>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</si>
  <si>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</si>
  <si>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</si>
  <si>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</si>
  <si>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</si>
  <si>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</si>
  <si>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</si>
  <si>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</si>
  <si>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</si>
  <si>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</si>
  <si>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</si>
  <si>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</si>
  <si>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</si>
  <si>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</si>
  <si>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</si>
  <si>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</si>
  <si>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</si>
  <si>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</si>
  <si>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</si>
  <si>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</si>
  <si>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</si>
  <si>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</si>
  <si>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</si>
  <si>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</si>
  <si>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</si>
  <si>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</si>
  <si>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</si>
  <si>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</si>
  <si>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</si>
  <si>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</si>
  <si>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</si>
  <si>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</si>
  <si>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</si>
  <si>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</si>
  <si>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</si>
  <si>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</si>
  <si>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</si>
  <si>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</si>
  <si>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</si>
  <si>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</si>
  <si>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</si>
  <si>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</si>
  <si>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</si>
  <si>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</si>
  <si>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</si>
  <si>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</si>
  <si>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</si>
  <si>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</si>
  <si>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</si>
  <si>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</si>
  <si>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</si>
  <si>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</si>
  <si>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</si>
  <si>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</si>
  <si>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</si>
  <si>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</si>
  <si>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</si>
  <si>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</si>
  <si>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</si>
  <si>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</si>
  <si>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</si>
  <si>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</si>
  <si>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</si>
  <si>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</si>
  <si>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</si>
  <si>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</si>
  <si>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</si>
  <si>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</si>
  <si>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</si>
  <si>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</si>
  <si>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</si>
  <si>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</si>
  <si>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</si>
  <si>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</si>
  <si>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</si>
  <si>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</si>
  <si>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</si>
  <si>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</si>
  <si>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</si>
  <si>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</si>
  <si>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</si>
  <si>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</si>
  <si>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</si>
  <si>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</si>
  <si>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</si>
  <si>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</si>
  <si>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</si>
  <si>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</si>
  <si>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</si>
  <si>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</si>
  <si>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</si>
  <si>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</si>
  <si>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</si>
  <si>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</si>
  <si>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</si>
  <si>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</si>
  <si>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</si>
  <si>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</si>
  <si>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</si>
  <si>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</si>
  <si>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</si>
  <si>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</si>
  <si>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</si>
  <si>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</si>
  <si>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</si>
  <si>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</si>
  <si>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</si>
  <si>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</si>
  <si>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</si>
  <si>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</si>
  <si>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</si>
  <si>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</si>
  <si>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</si>
  <si>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</si>
  <si>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</si>
  <si>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</si>
  <si>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</si>
  <si>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</si>
  <si>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</si>
  <si>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</si>
  <si>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</si>
  <si>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</si>
  <si>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</si>
  <si>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</si>
  <si>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</si>
  <si>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</si>
  <si>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</si>
  <si>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</si>
  <si>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</si>
  <si>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</si>
  <si>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</si>
  <si>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</si>
  <si>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</si>
  <si>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</si>
  <si>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</si>
  <si>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</si>
  <si>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</si>
  <si>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</si>
  <si>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</si>
  <si>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</si>
  <si>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</si>
  <si>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</si>
  <si>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</si>
  <si>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</si>
  <si>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</si>
  <si>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</si>
  <si>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</si>
  <si>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</si>
  <si>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</si>
  <si>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</si>
  <si>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</si>
  <si>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</si>
  <si>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</si>
  <si>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</si>
  <si>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</si>
  <si>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</si>
  <si>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</si>
  <si>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</si>
  <si>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</si>
  <si>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</si>
  <si>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</si>
  <si>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</si>
  <si>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</si>
  <si>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</si>
  <si>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</si>
  <si>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</si>
  <si>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</si>
  <si>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</si>
  <si>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</si>
  <si>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</si>
  <si>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</si>
  <si>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</si>
  <si>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</si>
  <si>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</si>
  <si>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</si>
  <si>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</si>
  <si>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</si>
  <si>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</si>
  <si>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</si>
  <si>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</si>
  <si>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</si>
  <si>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</si>
  <si>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</si>
  <si>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</si>
  <si>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</si>
  <si>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</si>
  <si>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</si>
  <si>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</si>
  <si>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</si>
  <si>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</si>
  <si>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</si>
  <si>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</si>
  <si>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</si>
  <si>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</si>
  <si>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</si>
  <si>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</si>
  <si>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</si>
  <si>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</si>
  <si>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</si>
  <si>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</si>
  <si>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</si>
  <si>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</si>
  <si>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</si>
  <si>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</si>
  <si>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</si>
  <si>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</si>
  <si>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</si>
  <si>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</si>
  <si>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</si>
  <si>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</si>
  <si>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</si>
  <si>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</si>
  <si>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</si>
  <si>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</si>
  <si>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</si>
  <si>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</si>
  <si>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</si>
  <si>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</si>
  <si>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</si>
  <si>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</si>
  <si>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</si>
  <si>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</si>
  <si>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</si>
  <si>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</si>
  <si>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</si>
  <si>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</si>
  <si>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</si>
  <si>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</si>
  <si>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</si>
  <si>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</si>
  <si>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</si>
  <si>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</si>
  <si>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</si>
  <si>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</si>
  <si>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</si>
  <si>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</si>
  <si>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</si>
  <si>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</si>
  <si>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</si>
  <si>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</si>
  <si>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</si>
  <si>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</si>
  <si>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</si>
  <si>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</si>
  <si>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</si>
  <si>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</si>
  <si>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</si>
  <si>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</si>
  <si>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</si>
  <si>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</si>
  <si>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</si>
  <si>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</si>
  <si>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</si>
  <si>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</si>
  <si>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</si>
  <si>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</si>
  <si>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</si>
  <si>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</si>
  <si>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</si>
  <si>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</si>
  <si>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</si>
  <si>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</si>
  <si>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</si>
  <si>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</si>
  <si>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</si>
  <si>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</si>
  <si>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</si>
  <si>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</si>
  <si>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</si>
  <si>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</si>
  <si>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</si>
  <si>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</si>
  <si>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</si>
  <si>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</si>
  <si>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</si>
  <si>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</si>
  <si>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</si>
  <si>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</si>
  <si>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</si>
  <si>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</si>
  <si>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</si>
  <si>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</si>
  <si>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</si>
  <si>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</si>
  <si>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</si>
  <si>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</si>
  <si>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</si>
  <si>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</si>
  <si>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</si>
  <si>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</si>
  <si>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</si>
  <si>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</si>
  <si>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</si>
  <si>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</si>
  <si>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</si>
  <si>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</si>
  <si>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</si>
  <si>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</si>
  <si>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</si>
  <si>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</si>
  <si>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</si>
  <si>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</si>
  <si>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</si>
  <si>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</si>
  <si>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</si>
  <si>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</si>
  <si>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</si>
  <si>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</si>
  <si>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</si>
  <si>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</si>
  <si>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</si>
  <si>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</si>
  <si>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</si>
  <si>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</si>
  <si>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</si>
  <si>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</si>
  <si>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</si>
  <si>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</si>
  <si>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</si>
  <si>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</si>
  <si>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</si>
  <si>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</si>
  <si>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</si>
  <si>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</si>
  <si>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</si>
  <si>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</si>
  <si>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</si>
  <si>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</si>
  <si>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</si>
  <si>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</si>
  <si>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</si>
  <si>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</si>
  <si>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</si>
  <si>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</si>
  <si>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</si>
  <si>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</si>
  <si>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</si>
  <si>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</si>
  <si>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</si>
  <si>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</si>
  <si>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</si>
  <si>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</si>
  <si>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</si>
  <si>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</si>
  <si>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</si>
  <si>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</si>
  <si>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</si>
  <si>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</si>
  <si>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</si>
  <si>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</si>
  <si>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</si>
  <si>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</si>
  <si>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</si>
  <si>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</si>
  <si>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</si>
  <si>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</si>
  <si>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</si>
  <si>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</si>
  <si>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</si>
  <si>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</si>
  <si>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</si>
  <si>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</si>
  <si>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</si>
  <si>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</si>
  <si>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</si>
  <si>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</si>
  <si>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</si>
  <si>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</si>
  <si>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</si>
  <si>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</si>
  <si>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</si>
  <si>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</si>
  <si>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</si>
  <si>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</si>
  <si>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</si>
  <si>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</si>
  <si>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</si>
  <si>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</si>
  <si>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</si>
  <si>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</si>
  <si>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</si>
  <si>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</si>
  <si>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</si>
  <si>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</si>
  <si>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</si>
  <si>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</si>
  <si>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</si>
  <si>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</si>
  <si>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</si>
  <si>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</si>
  <si>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</si>
  <si>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</si>
  <si>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</si>
  <si>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</si>
  <si>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</si>
  <si>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</si>
  <si>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</si>
  <si>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</si>
  <si>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</si>
  <si>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</si>
  <si>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</si>
  <si>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</si>
  <si>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</si>
  <si>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</si>
  <si>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</si>
  <si>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</si>
  <si>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</si>
  <si>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</si>
  <si>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</si>
  <si>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</si>
  <si>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</si>
  <si>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</si>
  <si>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</si>
  <si>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</si>
  <si>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</si>
  <si>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</si>
  <si>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</si>
  <si>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</si>
  <si>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</si>
  <si>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</si>
  <si>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</si>
  <si>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</si>
  <si>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</si>
  <si>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</si>
  <si>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</si>
  <si>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</si>
  <si>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</si>
  <si>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</si>
  <si>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</si>
  <si>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</si>
  <si>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</si>
  <si>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</si>
  <si>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</si>
  <si>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</si>
  <si>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</si>
  <si>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</si>
  <si>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</si>
  <si>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</si>
  <si>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</si>
  <si>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</si>
  <si>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</si>
  <si>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</si>
  <si>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</si>
  <si>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</si>
  <si>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</si>
  <si>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</si>
  <si>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</si>
  <si>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</si>
  <si>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</si>
  <si>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</si>
  <si>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</si>
  <si>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</si>
  <si>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</si>
  <si>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</si>
  <si>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</si>
  <si>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</si>
  <si>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</si>
  <si>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</si>
  <si>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</si>
  <si>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</si>
  <si>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</si>
  <si>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</si>
  <si>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</si>
  <si>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</si>
  <si>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</si>
  <si>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</si>
  <si>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</si>
  <si>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</si>
  <si>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</si>
  <si>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</si>
  <si>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</si>
  <si>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</si>
  <si>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</si>
  <si>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</si>
  <si>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</si>
  <si>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</si>
  <si>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</si>
  <si>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</si>
  <si>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</si>
  <si>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</si>
  <si>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</si>
  <si>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</si>
  <si>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</si>
  <si>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</si>
  <si>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</si>
  <si>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</si>
  <si>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</si>
  <si>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</si>
  <si>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</si>
  <si>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</si>
  <si>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</si>
  <si>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</si>
  <si>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</si>
  <si>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</si>
  <si>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</si>
  <si>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</si>
  <si>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</si>
  <si>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</si>
  <si>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</si>
  <si>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</si>
  <si>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</si>
  <si>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</si>
  <si>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</si>
  <si>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</si>
  <si>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</si>
  <si>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</si>
  <si>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</si>
  <si>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</si>
  <si>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</si>
  <si>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</si>
  <si>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</si>
  <si>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</si>
  <si>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</si>
  <si>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</si>
  <si>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</si>
  <si>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</si>
  <si>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</si>
  <si>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</si>
  <si>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</si>
  <si>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</si>
  <si>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</si>
  <si>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</si>
  <si>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</si>
  <si>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</si>
  <si>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</si>
  <si>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</si>
  <si>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</si>
  <si>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</si>
  <si>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</si>
  <si>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</si>
  <si>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</si>
  <si>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</si>
  <si>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</si>
  <si>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</si>
  <si>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</si>
  <si>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</si>
  <si>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</si>
  <si>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</si>
  <si>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</si>
  <si>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</si>
  <si>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</si>
  <si>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</si>
  <si>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</si>
  <si>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</si>
  <si>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</si>
  <si>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</si>
  <si>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</si>
  <si>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</si>
  <si>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</si>
  <si>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</si>
  <si>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</si>
  <si>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</si>
  <si>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</si>
  <si>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</si>
  <si>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</si>
  <si>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</si>
  <si>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</si>
  <si>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</si>
  <si>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</si>
  <si>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</si>
  <si>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</si>
  <si>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</si>
  <si>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</si>
  <si>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</si>
  <si>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</si>
  <si>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</si>
  <si>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</si>
  <si>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</si>
  <si>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</si>
  <si>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</si>
  <si>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</si>
  <si>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</si>
  <si>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</si>
  <si>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</si>
  <si>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</si>
  <si>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</si>
  <si>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</si>
  <si>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</si>
  <si>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</si>
  <si>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</si>
  <si>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</si>
  <si>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</si>
  <si>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</si>
  <si>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</si>
  <si>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</si>
  <si>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</si>
  <si>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</si>
  <si>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</si>
  <si>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</si>
  <si>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</si>
  <si>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</si>
  <si>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</si>
  <si>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</si>
  <si>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</si>
  <si>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</si>
  <si>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</si>
  <si>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</si>
  <si>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</si>
  <si>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</si>
  <si>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</si>
  <si>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</si>
  <si>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</si>
  <si>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</si>
  <si>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</si>
  <si>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</si>
  <si>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</si>
  <si>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</si>
  <si>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</si>
  <si>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</si>
  <si>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</si>
  <si>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</si>
  <si>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</si>
  <si>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</si>
  <si>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</si>
  <si>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</si>
  <si>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</si>
  <si>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</si>
  <si>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</si>
  <si>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</si>
  <si>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</si>
  <si>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</si>
  <si>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</si>
  <si>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</si>
  <si>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</si>
  <si>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</si>
  <si>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</si>
  <si>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</si>
  <si>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</si>
  <si>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</si>
  <si>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</si>
  <si>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</si>
  <si>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</si>
  <si>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</si>
  <si>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</si>
  <si>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</si>
  <si>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</si>
  <si>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</si>
  <si>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</si>
  <si>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</si>
  <si>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</si>
  <si>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</si>
  <si>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</si>
  <si>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</si>
  <si>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</si>
  <si>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</si>
  <si>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</si>
  <si>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</si>
  <si>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</si>
  <si>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</si>
  <si>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</si>
  <si>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</si>
  <si>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</si>
  <si>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</si>
  <si>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</si>
  <si>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</si>
  <si>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</si>
  <si>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</si>
  <si>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</si>
  <si>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</si>
  <si>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</si>
  <si>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</si>
  <si>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</si>
  <si>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</si>
  <si>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</si>
  <si>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</si>
  <si>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</si>
  <si>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</si>
  <si>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</si>
  <si>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</si>
  <si>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</si>
  <si>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</si>
  <si>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</si>
  <si>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</si>
  <si>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</si>
  <si>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</si>
  <si>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</si>
  <si>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</si>
  <si>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</si>
  <si>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</si>
  <si>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</si>
  <si>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</si>
  <si>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</si>
  <si>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</si>
  <si>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</si>
  <si>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</si>
  <si>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</si>
  <si>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</si>
  <si>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</si>
  <si>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</si>
  <si>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</si>
  <si>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</si>
  <si>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</si>
  <si>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</si>
  <si>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</si>
  <si>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</si>
  <si>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</si>
  <si>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</si>
  <si>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</si>
  <si>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</si>
  <si>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</si>
  <si>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</si>
  <si>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</si>
  <si>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</si>
  <si>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</si>
  <si>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</si>
  <si>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</si>
  <si>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</si>
  <si>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</si>
  <si>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</si>
  <si>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</si>
  <si>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</si>
  <si>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</si>
  <si>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</si>
  <si>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</si>
  <si>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</si>
  <si>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</si>
  <si>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</si>
  <si>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</si>
  <si>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</si>
  <si>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</si>
  <si>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</si>
  <si>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</si>
  <si>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</si>
  <si>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</si>
  <si>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</si>
  <si>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</si>
  <si>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</si>
  <si>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</si>
  <si>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</si>
  <si>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</si>
  <si>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</si>
  <si>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</si>
  <si>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</si>
  <si>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</si>
  <si>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</si>
  <si>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</si>
  <si>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</si>
  <si>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</si>
  <si>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</si>
  <si>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</si>
  <si>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</si>
  <si>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</si>
  <si>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</si>
  <si>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</si>
  <si>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</si>
  <si>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</si>
  <si>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</si>
  <si>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</si>
  <si>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</si>
  <si>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</si>
  <si>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</si>
  <si>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</si>
  <si>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</si>
  <si>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</si>
  <si>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</si>
  <si>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</si>
  <si>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</si>
  <si>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</si>
  <si>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</si>
  <si>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</si>
  <si>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</si>
  <si>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</si>
  <si>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</si>
  <si>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</si>
  <si>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</si>
  <si>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</si>
  <si>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</si>
  <si>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</si>
  <si>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</si>
  <si>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</si>
  <si>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</si>
  <si>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</si>
  <si>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</si>
  <si>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</si>
  <si>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</si>
  <si>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</si>
  <si>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</si>
  <si>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</si>
  <si>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</si>
  <si>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</si>
  <si>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</si>
  <si>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</si>
  <si>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</si>
  <si>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</si>
  <si>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</si>
  <si>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</si>
  <si>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</si>
  <si>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</si>
  <si>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</si>
  <si>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</si>
  <si>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</si>
  <si>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</si>
  <si>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</si>
  <si>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</si>
  <si>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</si>
  <si>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</si>
  <si>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</si>
  <si>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</si>
  <si>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</si>
  <si>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</si>
  <si>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</si>
  <si>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</si>
  <si>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</si>
  <si>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</si>
  <si>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</si>
  <si>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</si>
  <si>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</si>
  <si>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</si>
  <si>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</si>
  <si>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</si>
  <si>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</si>
  <si>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</si>
  <si>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</si>
  <si>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</si>
  <si>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</si>
  <si>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</si>
  <si>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</si>
  <si>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</si>
  <si>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</si>
  <si>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</si>
  <si>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</si>
  <si>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</si>
  <si>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</si>
  <si>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</si>
  <si>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</si>
  <si>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</si>
  <si>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</si>
  <si>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</si>
  <si>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</si>
  <si>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</si>
  <si>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</si>
  <si>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</si>
  <si>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</si>
  <si>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</si>
  <si>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</si>
  <si>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</si>
  <si>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</si>
  <si>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</si>
  <si>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</si>
  <si>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</si>
  <si>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</si>
  <si>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</si>
  <si>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</si>
  <si>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</si>
  <si>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</si>
  <si>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</si>
  <si>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</si>
  <si>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</si>
  <si>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</si>
  <si>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</si>
  <si>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</si>
  <si>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</si>
  <si>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</si>
  <si>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</si>
  <si>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</si>
  <si>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</si>
  <si>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</si>
  <si>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</si>
  <si>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</si>
  <si>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</si>
  <si>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</si>
  <si>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</si>
  <si>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</si>
  <si>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</si>
  <si>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</si>
  <si>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</si>
  <si>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</si>
  <si>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</si>
  <si>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</si>
  <si>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</si>
  <si>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</si>
  <si>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</si>
  <si>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</si>
  <si>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</si>
  <si>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</si>
  <si>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</si>
  <si>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</si>
  <si>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</si>
  <si>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</si>
  <si>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</si>
  <si>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</si>
  <si>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</si>
  <si>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</si>
  <si>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</si>
  <si>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</si>
  <si>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</si>
  <si>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</si>
  <si>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</si>
  <si>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</si>
  <si>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</si>
  <si>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</si>
  <si>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</si>
  <si>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</si>
  <si>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</si>
  <si>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</si>
  <si>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</si>
  <si>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</si>
  <si>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</si>
  <si>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</si>
  <si>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</si>
  <si>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</si>
  <si>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</si>
  <si>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</si>
  <si>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</si>
  <si>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</si>
  <si>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</si>
  <si>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</si>
  <si>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</si>
  <si>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</si>
  <si>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</si>
  <si>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</si>
  <si>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</si>
  <si>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</si>
  <si>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</si>
  <si>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</si>
  <si>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</si>
  <si>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</si>
  <si>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</si>
  <si>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</si>
  <si>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</si>
  <si>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</si>
  <si>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</si>
  <si>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</si>
  <si>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</si>
  <si>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</si>
  <si>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</si>
  <si>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</si>
  <si>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</si>
  <si>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</si>
  <si>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</si>
  <si>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</si>
  <si>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</si>
  <si>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</si>
  <si>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</si>
  <si>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</si>
  <si>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</si>
  <si>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</si>
  <si>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</si>
  <si>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</si>
  <si>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</si>
  <si>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</si>
  <si>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</si>
  <si>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</si>
  <si>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</si>
  <si>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</si>
  <si>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</si>
  <si>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</si>
  <si>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</si>
  <si>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</si>
  <si>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</si>
  <si>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</si>
  <si>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</si>
  <si>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</si>
  <si>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</si>
  <si>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</si>
  <si>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</si>
  <si>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</si>
  <si>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</si>
  <si>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</si>
  <si>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</si>
  <si>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</si>
  <si>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</si>
  <si>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</si>
  <si>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</si>
  <si>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</si>
  <si>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</si>
  <si>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</si>
  <si>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</si>
  <si>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</si>
  <si>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</si>
  <si>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</si>
  <si>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</si>
  <si>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</si>
  <si>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</si>
  <si>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</si>
  <si>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</si>
  <si>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</si>
  <si>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</si>
  <si>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</si>
  <si>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</si>
  <si>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</si>
  <si>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</si>
  <si>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</si>
  <si>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</si>
  <si>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</si>
  <si>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</si>
  <si>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</si>
  <si>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</si>
  <si>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</si>
  <si>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</si>
  <si>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</si>
  <si>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</si>
  <si>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</si>
  <si>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</si>
  <si>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</si>
  <si>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</si>
  <si>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</si>
  <si>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</si>
  <si>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</si>
  <si>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</si>
  <si>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</si>
  <si>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</si>
  <si>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</si>
  <si>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</si>
  <si>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</si>
  <si>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</si>
  <si>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</si>
  <si>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</si>
  <si>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</si>
  <si>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</si>
  <si>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</si>
  <si>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</si>
  <si>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</si>
  <si>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</si>
  <si>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</si>
  <si>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</si>
  <si>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</si>
  <si>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</si>
  <si>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</si>
  <si>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</si>
  <si>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</si>
  <si>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</si>
  <si>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</si>
  <si>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</si>
  <si>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</si>
  <si>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</si>
  <si>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</si>
  <si>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</si>
  <si>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</si>
  <si>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</si>
  <si>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</si>
  <si>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</si>
  <si>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</si>
  <si>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</si>
  <si>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</si>
  <si>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</si>
  <si>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</si>
  <si>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</si>
  <si>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</si>
  <si>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</si>
  <si>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</si>
  <si>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</si>
  <si>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</si>
  <si>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</si>
  <si>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</si>
  <si>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</si>
  <si>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</si>
  <si>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</si>
  <si>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</si>
  <si>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</si>
  <si>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</si>
  <si>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</si>
  <si>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</si>
  <si>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</si>
  <si>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</si>
  <si>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</si>
  <si>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</si>
  <si>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</si>
  <si>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</si>
  <si>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</si>
  <si>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</si>
  <si>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</si>
  <si>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</si>
  <si>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</si>
  <si>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</si>
  <si>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</si>
  <si>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</si>
  <si>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</si>
  <si>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</si>
  <si>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</si>
  <si>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</si>
  <si>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</si>
  <si>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</si>
  <si>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</si>
  <si>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</si>
  <si>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</si>
  <si>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</si>
  <si>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</si>
  <si>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</si>
  <si>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</si>
  <si>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</si>
  <si>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</si>
  <si>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</si>
  <si>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</si>
  <si>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</si>
  <si>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</si>
  <si>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</si>
  <si>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</si>
  <si>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</si>
  <si>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</si>
  <si>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</si>
  <si>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</si>
  <si>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</si>
  <si>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</si>
  <si>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</si>
  <si>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</si>
  <si>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</si>
  <si>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</si>
  <si>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</si>
  <si>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</si>
  <si>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</si>
  <si>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</si>
  <si>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</si>
  <si>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</si>
  <si>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</si>
  <si>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</si>
  <si>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</si>
  <si>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</si>
  <si>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</si>
  <si>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</si>
  <si>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</si>
  <si>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</si>
  <si>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</si>
  <si>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</si>
  <si>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</si>
  <si>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</si>
  <si>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</si>
  <si>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</si>
  <si>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</si>
  <si>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</si>
  <si>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</si>
  <si>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</si>
  <si>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</si>
  <si>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</si>
  <si>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</si>
  <si>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</si>
  <si>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</si>
  <si>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</si>
  <si>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</si>
  <si>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</si>
  <si>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</si>
  <si>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</si>
  <si>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</si>
  <si>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</si>
  <si>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</si>
  <si>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</si>
  <si>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</si>
  <si>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</si>
  <si>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</si>
  <si>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</si>
  <si>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</si>
  <si>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</si>
  <si>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</si>
  <si>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</si>
  <si>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</si>
  <si>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</si>
  <si>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</si>
  <si>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</si>
  <si>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</si>
  <si>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</si>
  <si>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</si>
  <si>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</si>
  <si>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</si>
  <si>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</si>
  <si>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</si>
  <si>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</si>
  <si>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</si>
  <si>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</si>
  <si>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</si>
  <si>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</si>
  <si>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</si>
  <si>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</si>
  <si>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</si>
  <si>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</si>
  <si>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</si>
  <si>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</si>
  <si>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</si>
  <si>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</si>
  <si>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</si>
  <si>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</si>
  <si>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</si>
  <si>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</si>
  <si>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</si>
  <si>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</si>
  <si>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</si>
  <si>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</si>
  <si>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</si>
  <si>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</si>
  <si>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</si>
  <si>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</si>
  <si>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</si>
  <si>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</si>
  <si>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</si>
  <si>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</si>
  <si>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</si>
  <si>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</si>
  <si>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</si>
  <si>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</si>
  <si>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</si>
  <si>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</si>
  <si>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</si>
  <si>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</si>
  <si>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</si>
  <si>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</si>
  <si>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</si>
  <si>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</si>
  <si>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</si>
  <si>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</si>
  <si>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</si>
  <si>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</si>
  <si>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</si>
  <si>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</si>
  <si>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</si>
  <si>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</si>
  <si>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</si>
  <si>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</si>
  <si>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</si>
  <si>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</si>
  <si>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</si>
  <si>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</si>
  <si>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</si>
  <si>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</si>
  <si>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</si>
  <si>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</si>
  <si>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</si>
  <si>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</si>
  <si>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</si>
  <si>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</si>
  <si>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</si>
  <si>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</si>
  <si>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</si>
  <si>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</si>
  <si>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</si>
  <si>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</si>
  <si>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</si>
  <si>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</si>
  <si>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</si>
  <si>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</si>
  <si>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</si>
  <si>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</si>
  <si>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</si>
  <si>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</si>
  <si>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</si>
  <si>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</si>
  <si>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</si>
  <si>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</si>
  <si>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</si>
  <si>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</si>
  <si>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</si>
  <si>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</si>
  <si>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</si>
  <si>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</si>
  <si>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</si>
  <si>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</si>
  <si>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</si>
  <si>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</si>
  <si>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</si>
  <si>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</si>
  <si>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</si>
  <si>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</si>
  <si>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</si>
  <si>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</si>
  <si>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</si>
  <si>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</si>
  <si>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</si>
  <si>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</si>
  <si>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</si>
  <si>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</si>
  <si>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</si>
  <si>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</si>
  <si>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</si>
  <si>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</si>
  <si>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</si>
  <si>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</si>
  <si>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</si>
  <si>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</si>
  <si>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</si>
  <si>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</si>
  <si>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</si>
  <si>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</si>
  <si>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</si>
  <si>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</si>
  <si>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</si>
  <si>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</si>
  <si>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</si>
  <si>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</si>
  <si>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</si>
  <si>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</si>
  <si>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</si>
  <si>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</si>
  <si>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</si>
  <si>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</si>
  <si>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</si>
  <si>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</si>
  <si>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</si>
  <si>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</si>
  <si>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</si>
  <si>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</si>
  <si>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</si>
  <si>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</si>
  <si>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</si>
  <si>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</si>
  <si>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</si>
  <si>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</si>
  <si>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</si>
  <si>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</si>
  <si>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</si>
  <si>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</si>
  <si>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</si>
  <si>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</si>
  <si>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</si>
  <si>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</si>
  <si>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</si>
  <si>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</si>
  <si>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</si>
  <si>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</si>
  <si>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</si>
  <si>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</si>
  <si>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</si>
  <si>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</si>
  <si>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</si>
  <si>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</si>
  <si>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</si>
  <si>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</si>
  <si>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</si>
  <si>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</si>
  <si>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</si>
  <si>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</si>
  <si>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</si>
  <si>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</si>
  <si>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</si>
  <si>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</si>
  <si>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</si>
  <si>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</si>
  <si>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</si>
  <si>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</si>
  <si>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</si>
  <si>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</si>
  <si>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</si>
  <si>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</si>
  <si>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</si>
  <si>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</si>
  <si>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</si>
  <si>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</si>
  <si>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</si>
  <si>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</si>
  <si>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</si>
  <si>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</si>
  <si>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</si>
  <si>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</si>
  <si>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</si>
  <si>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</si>
  <si>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</si>
  <si>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</si>
  <si>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</si>
  <si>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</si>
  <si>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</si>
  <si>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</si>
  <si>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</si>
  <si>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</si>
  <si>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</si>
  <si>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</si>
  <si>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</si>
  <si>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</si>
  <si>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</si>
  <si>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</si>
  <si>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</si>
  <si>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</si>
  <si>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</si>
  <si>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</si>
  <si>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</si>
  <si>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</si>
  <si>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</si>
  <si>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</si>
  <si>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</si>
  <si>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</si>
  <si>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</si>
  <si>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</si>
  <si>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</si>
  <si>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</si>
  <si>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</si>
  <si>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</si>
  <si>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</si>
  <si>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</si>
  <si>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</si>
  <si>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</si>
  <si>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</si>
  <si>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</si>
  <si>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</si>
  <si>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</si>
  <si>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</si>
  <si>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</si>
  <si>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</si>
  <si>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</si>
  <si>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</si>
  <si>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</si>
  <si>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</si>
  <si>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</si>
  <si>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</si>
  <si>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</si>
  <si>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</si>
  <si>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</si>
  <si>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</si>
  <si>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</si>
  <si>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</si>
  <si>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</si>
  <si>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</si>
  <si>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</si>
  <si>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</si>
  <si>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</si>
  <si>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</si>
  <si>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</si>
  <si>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</si>
  <si>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</si>
  <si>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</si>
  <si>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</si>
  <si>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</si>
  <si>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</si>
  <si>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</si>
  <si>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</si>
  <si>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</si>
  <si>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</si>
  <si>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</si>
  <si>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</si>
  <si>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</si>
  <si>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</si>
  <si>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</si>
  <si>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</si>
  <si>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</si>
  <si>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</si>
  <si>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</si>
  <si>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</si>
  <si>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</si>
  <si>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</si>
  <si>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</si>
  <si>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</si>
  <si>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</si>
  <si>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</si>
  <si>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</si>
  <si>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</si>
  <si>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</si>
  <si>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</si>
  <si>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</si>
  <si>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</si>
  <si>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</si>
  <si>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</si>
  <si>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</si>
  <si>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</si>
  <si>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</si>
  <si>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</si>
  <si>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</si>
  <si>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</si>
  <si>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</si>
  <si>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</si>
  <si>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</si>
  <si>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</si>
  <si>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</si>
  <si>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</si>
  <si>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</si>
  <si>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</si>
  <si>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</si>
  <si>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</si>
  <si>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</si>
  <si>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</si>
  <si>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</si>
  <si>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</si>
  <si>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</si>
  <si>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</si>
  <si>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</si>
  <si>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</si>
  <si>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</si>
  <si>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</si>
  <si>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</si>
  <si>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</si>
  <si>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</si>
  <si>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</si>
  <si>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</si>
  <si>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</si>
  <si>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</si>
  <si>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</si>
  <si>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</si>
  <si>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</si>
  <si>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</si>
  <si>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</si>
  <si>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</si>
  <si>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</si>
  <si>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</si>
  <si>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</si>
  <si>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</si>
  <si>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</si>
  <si>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</si>
  <si>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</si>
  <si>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</si>
  <si>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</si>
  <si>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</si>
  <si>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</si>
  <si>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</si>
  <si>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</si>
  <si>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</si>
  <si>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</si>
  <si>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</si>
  <si>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</si>
  <si>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</si>
  <si>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</si>
  <si>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</si>
  <si>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</si>
  <si>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</si>
  <si>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</si>
  <si>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</si>
  <si>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</si>
  <si>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</si>
  <si>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</si>
  <si>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</si>
  <si>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</si>
  <si>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</si>
  <si>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</si>
  <si>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</si>
  <si>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</si>
  <si>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</si>
  <si>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</si>
  <si>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</si>
  <si>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</si>
  <si>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</si>
  <si>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</si>
  <si>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</si>
  <si>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</si>
  <si>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</si>
  <si>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</si>
  <si>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</si>
  <si>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</si>
  <si>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</si>
  <si>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</si>
  <si>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</si>
  <si>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</si>
  <si>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</si>
  <si>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</si>
  <si>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</si>
  <si>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</si>
  <si>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</si>
  <si>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</si>
  <si>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</si>
  <si>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</si>
  <si>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</si>
  <si>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</si>
  <si>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</si>
  <si>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</si>
  <si>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</si>
  <si>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</si>
  <si>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</si>
  <si>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</si>
  <si>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</si>
  <si>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</si>
  <si>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</si>
  <si>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</si>
  <si>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</si>
  <si>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</si>
  <si>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</si>
  <si>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</si>
  <si>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</si>
  <si>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</si>
  <si>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</si>
  <si>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</si>
  <si>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</si>
  <si>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</si>
  <si>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</si>
  <si>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</si>
  <si>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</si>
  <si>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</si>
  <si>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</si>
  <si>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</si>
  <si>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</si>
  <si>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</si>
  <si>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</si>
  <si>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</si>
  <si>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</si>
  <si>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</si>
  <si>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</si>
  <si>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</si>
  <si>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</si>
  <si>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</si>
  <si>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</si>
  <si>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</si>
  <si>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</si>
  <si>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</si>
  <si>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</si>
  <si>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</si>
  <si>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</si>
  <si>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</si>
  <si>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</si>
  <si>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</si>
  <si>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</si>
  <si>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</si>
  <si>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</si>
  <si>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</si>
  <si>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</si>
  <si>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</si>
  <si>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</si>
  <si>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</si>
  <si>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</si>
  <si>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</si>
  <si>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</si>
  <si>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</si>
  <si>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</si>
  <si>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</si>
  <si>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</si>
  <si>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</si>
  <si>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</si>
  <si>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</si>
  <si>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</si>
  <si>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</si>
  <si>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</si>
  <si>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</si>
  <si>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</si>
  <si>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</si>
  <si>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</si>
  <si>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</si>
  <si>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</si>
  <si>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</si>
  <si>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</si>
  <si>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</si>
  <si>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</si>
  <si>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</si>
  <si>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</si>
  <si>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</si>
  <si>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</si>
  <si>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</si>
  <si>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</si>
  <si>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</si>
  <si>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</si>
  <si>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</si>
  <si>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</si>
  <si>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</si>
  <si>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</si>
  <si>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</si>
  <si>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</si>
  <si>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</si>
  <si>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</si>
  <si>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</si>
  <si>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</si>
  <si>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</si>
  <si>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</si>
  <si>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</si>
  <si>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</si>
  <si>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</si>
  <si>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</si>
  <si>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</si>
  <si>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</si>
  <si>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</si>
  <si>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</si>
  <si>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</si>
  <si>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</si>
  <si>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</si>
  <si>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</si>
  <si>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</si>
  <si>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</si>
  <si>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</si>
  <si>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</si>
  <si>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</si>
  <si>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</si>
  <si>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</si>
  <si>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</si>
  <si>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</si>
  <si>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</si>
  <si>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</si>
  <si>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</si>
  <si>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</si>
  <si>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</si>
  <si>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</si>
  <si>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</si>
  <si>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</si>
  <si>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</si>
  <si>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</si>
  <si>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</si>
  <si>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</si>
  <si>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</si>
  <si>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</si>
  <si>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</si>
  <si>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</si>
  <si>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</si>
  <si>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</si>
  <si>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</si>
  <si>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</si>
  <si>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</si>
  <si>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</si>
  <si>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</si>
  <si>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</si>
  <si>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</si>
  <si>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</si>
  <si>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</si>
  <si>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</si>
  <si>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</si>
  <si>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</si>
  <si>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</si>
  <si>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</si>
  <si>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</si>
  <si>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</si>
  <si>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</si>
  <si>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</si>
  <si>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</si>
  <si>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</si>
  <si>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</si>
  <si>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</si>
  <si>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</si>
  <si>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</si>
  <si>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</si>
  <si>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</si>
  <si>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</si>
  <si>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</si>
  <si>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</si>
  <si>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</si>
  <si>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</si>
  <si>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</si>
  <si>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</si>
  <si>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</si>
  <si>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</si>
  <si>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</si>
  <si>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</si>
  <si>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</si>
  <si>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</si>
  <si>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</si>
  <si>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</si>
  <si>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</si>
  <si>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</si>
  <si>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</si>
  <si>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</si>
  <si>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</si>
  <si>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</si>
  <si>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</si>
  <si>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</si>
  <si>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</si>
  <si>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</si>
  <si>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</si>
  <si>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</si>
  <si>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</si>
  <si>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</si>
  <si>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</si>
  <si>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</si>
  <si>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</si>
  <si>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</si>
  <si>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</si>
  <si>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</si>
  <si>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</si>
  <si>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</si>
  <si>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</si>
  <si>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</si>
  <si>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</si>
  <si>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</si>
  <si>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</si>
  <si>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</si>
  <si>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</si>
  <si>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</si>
  <si>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</si>
  <si>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</si>
  <si>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</si>
  <si>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</si>
  <si>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</si>
  <si>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</si>
  <si>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</si>
  <si>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</si>
  <si>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</si>
  <si>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</si>
  <si>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</si>
  <si>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</si>
  <si>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</si>
  <si>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</si>
  <si>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</si>
  <si>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</si>
  <si>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</si>
  <si>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</si>
  <si>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</si>
  <si>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</si>
  <si>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</si>
  <si>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</si>
  <si>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</si>
  <si>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</si>
  <si>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</si>
  <si>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</si>
  <si>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</si>
  <si>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</si>
  <si>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</si>
  <si>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</si>
  <si>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</si>
  <si>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</si>
  <si>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</si>
  <si>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</si>
  <si>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</si>
  <si>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</si>
  <si>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</si>
  <si>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</si>
  <si>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</si>
  <si>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</si>
  <si>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</si>
  <si>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</si>
  <si>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</si>
  <si>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</si>
  <si>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</si>
  <si>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</si>
  <si>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</si>
  <si>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</si>
  <si>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</si>
  <si>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</si>
  <si>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</si>
  <si>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</si>
  <si>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</si>
  <si>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</si>
  <si>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</si>
  <si>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</si>
  <si>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</si>
  <si>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</si>
  <si>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</si>
  <si>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</si>
  <si>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</si>
  <si>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</si>
  <si>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</si>
  <si>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</si>
  <si>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</si>
  <si>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</si>
  <si>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</si>
  <si>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</si>
  <si>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</si>
  <si>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</si>
  <si>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</si>
  <si>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</si>
  <si>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</si>
  <si>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</si>
  <si>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</si>
  <si>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</si>
  <si>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</si>
  <si>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</si>
  <si>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</si>
  <si>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</si>
  <si>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</si>
  <si>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</si>
  <si>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</si>
  <si>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</si>
  <si>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</si>
  <si>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</si>
  <si>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</si>
  <si>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</si>
  <si>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</si>
  <si>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</si>
  <si>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</si>
  <si>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</si>
  <si>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</si>
  <si>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</si>
  <si>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</si>
  <si>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</si>
  <si>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</si>
  <si>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</si>
  <si>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</si>
  <si>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</si>
  <si>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</si>
  <si>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</si>
  <si>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</si>
  <si>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</si>
  <si>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</si>
  <si>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</si>
  <si>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</si>
  <si>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</si>
  <si>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</si>
  <si>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</si>
  <si>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</si>
  <si>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</si>
  <si>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</si>
  <si>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</si>
  <si>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</si>
  <si>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</si>
  <si>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</si>
  <si>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</si>
  <si>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</si>
  <si>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</si>
  <si>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</si>
  <si>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</si>
  <si>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</si>
  <si>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</si>
  <si>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</si>
  <si>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</si>
  <si>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</si>
  <si>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</si>
  <si>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</si>
  <si>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</si>
  <si>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</si>
  <si>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</si>
  <si>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</si>
  <si>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</si>
  <si>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</si>
  <si>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</si>
  <si>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</si>
  <si>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</si>
  <si>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</si>
  <si>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</si>
  <si>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</si>
  <si>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</si>
  <si>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</si>
  <si>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</si>
  <si>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</si>
  <si>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</si>
  <si>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</si>
  <si>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</si>
  <si>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</si>
  <si>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</si>
  <si>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</si>
  <si>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</si>
  <si>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</si>
  <si>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</si>
  <si>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</si>
  <si>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</si>
  <si>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</si>
  <si>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</si>
  <si>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</si>
  <si>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</si>
  <si>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</si>
  <si>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</si>
  <si>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</si>
  <si>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</si>
  <si>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</si>
  <si>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</si>
  <si>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</si>
  <si>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</si>
  <si>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</si>
  <si>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</si>
  <si>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</si>
  <si>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</si>
  <si>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</si>
  <si>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</si>
  <si>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</si>
  <si>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</si>
  <si>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</si>
  <si>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</si>
  <si>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</si>
  <si>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</si>
  <si>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</si>
  <si>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</si>
  <si>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</si>
  <si>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</si>
  <si>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</si>
  <si>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</si>
  <si>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</si>
  <si>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</si>
  <si>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</si>
  <si>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</si>
  <si>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</si>
  <si>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</si>
  <si>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</si>
  <si>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</si>
  <si>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</si>
  <si>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</si>
  <si>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</si>
  <si>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</si>
  <si>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</si>
  <si>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</si>
  <si>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</si>
  <si>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</si>
  <si>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</si>
  <si>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</si>
  <si>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</si>
  <si>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</si>
  <si>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</si>
  <si>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</si>
  <si>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</si>
  <si>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</si>
  <si>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</si>
  <si>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</si>
  <si>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</si>
  <si>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</si>
  <si>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</si>
  <si>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</si>
  <si>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</si>
  <si>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</si>
  <si>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</si>
  <si>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</si>
  <si>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</si>
  <si>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</si>
  <si>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</si>
  <si>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</si>
  <si>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</si>
  <si>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</si>
  <si>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</si>
  <si>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</si>
  <si>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</si>
  <si>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</si>
  <si>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</si>
  <si>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</si>
  <si>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</si>
  <si>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</si>
  <si>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</si>
  <si>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</si>
  <si>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</si>
  <si>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</si>
  <si>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</si>
  <si>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</si>
  <si>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</si>
  <si>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</si>
  <si>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</si>
  <si>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</si>
  <si>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</si>
  <si>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</si>
  <si>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</si>
  <si>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</si>
  <si>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</si>
  <si>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</si>
  <si>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</si>
  <si>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</si>
  <si>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</si>
  <si>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</si>
  <si>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</si>
  <si>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</si>
  <si>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</si>
  <si>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</si>
  <si>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</si>
  <si>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</si>
  <si>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</si>
  <si>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</si>
  <si>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</si>
  <si>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</si>
  <si>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</si>
  <si>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</si>
  <si>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</si>
  <si>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</si>
  <si>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</si>
  <si>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</si>
  <si>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</si>
  <si>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</si>
  <si>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</si>
  <si>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</si>
  <si>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</si>
  <si>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</si>
  <si>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</si>
  <si>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</si>
  <si>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</si>
  <si>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</si>
  <si>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</si>
  <si>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</si>
  <si>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</si>
  <si>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</si>
  <si>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</si>
  <si>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</si>
  <si>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</si>
  <si>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</si>
  <si>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</si>
  <si>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</si>
  <si>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</si>
  <si>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</si>
  <si>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</si>
  <si>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</si>
  <si>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</si>
  <si>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</si>
  <si>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</si>
  <si>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</si>
  <si>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</si>
  <si>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</si>
  <si>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</si>
  <si>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</si>
  <si>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</si>
  <si>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</si>
  <si>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</si>
  <si>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</si>
  <si>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</si>
  <si>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</si>
  <si>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</si>
  <si>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</si>
  <si>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</si>
  <si>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</si>
  <si>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</si>
  <si>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</si>
  <si>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</si>
  <si>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</si>
  <si>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</si>
  <si>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</si>
  <si>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</si>
  <si>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</si>
  <si>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</si>
  <si>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</si>
  <si>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</si>
  <si>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</si>
  <si>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</si>
  <si>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</si>
  <si>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</si>
  <si>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</si>
  <si>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</si>
  <si>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</si>
  <si>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</si>
  <si>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</si>
  <si>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</si>
  <si>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</si>
  <si>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</si>
  <si>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</si>
  <si>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</si>
  <si>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</si>
  <si>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</si>
  <si>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</si>
  <si>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</si>
  <si>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</si>
  <si>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</si>
  <si>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</si>
  <si>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</si>
  <si>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</si>
  <si>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</si>
  <si>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</si>
  <si>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</si>
  <si>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</si>
  <si>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</si>
  <si>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</si>
  <si>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</si>
  <si>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</si>
  <si>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</si>
  <si>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</si>
  <si>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</si>
  <si>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</si>
  <si>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</si>
  <si>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</si>
  <si>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</si>
  <si>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</si>
  <si>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</si>
  <si>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</si>
  <si>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</si>
  <si>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</si>
  <si>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</si>
  <si>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</si>
  <si>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</si>
  <si>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</si>
  <si>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</si>
  <si>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</si>
  <si>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</si>
  <si>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</si>
  <si>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</si>
  <si>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</si>
  <si>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</si>
  <si>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</si>
  <si>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</si>
  <si>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</si>
  <si>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</si>
  <si>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</si>
  <si>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</si>
  <si>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</si>
  <si>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</si>
  <si>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</si>
  <si>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</si>
  <si>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</si>
  <si>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</si>
  <si>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</si>
  <si>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</si>
  <si>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</si>
  <si>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</si>
  <si>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</si>
  <si>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</si>
  <si>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</si>
  <si>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</si>
  <si>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</si>
  <si>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</si>
  <si>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</si>
  <si>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</si>
  <si>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</si>
  <si>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</si>
  <si>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</si>
  <si>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</si>
  <si>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</si>
  <si>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</si>
  <si>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</si>
  <si>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</si>
  <si>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</si>
  <si>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</si>
  <si>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</si>
  <si>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</si>
  <si>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</si>
  <si>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</si>
  <si>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</si>
  <si>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</si>
  <si>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</si>
  <si>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</si>
  <si>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</si>
  <si>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</si>
  <si>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</si>
  <si>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</si>
  <si>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</si>
  <si>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</si>
  <si>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</si>
  <si>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</si>
  <si>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</si>
  <si>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</si>
  <si>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</si>
  <si>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</si>
  <si>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</si>
  <si>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</si>
  <si>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</si>
  <si>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</si>
  <si>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</si>
  <si>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</si>
  <si>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</si>
  <si>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</si>
  <si>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</si>
  <si>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</si>
  <si>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</si>
  <si>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</si>
  <si>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</si>
  <si>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</si>
  <si>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</si>
  <si>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</si>
  <si>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</si>
  <si>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</si>
  <si>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</si>
  <si>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</si>
  <si>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</si>
  <si>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</si>
  <si>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</si>
  <si>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</si>
  <si>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</si>
  <si>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</si>
  <si>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</si>
  <si>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</si>
  <si>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</si>
  <si>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</si>
  <si>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</si>
  <si>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</si>
  <si>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</si>
  <si>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</si>
  <si>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</si>
  <si>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</si>
  <si>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</si>
  <si>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</si>
  <si>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</si>
  <si>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</si>
  <si>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</si>
  <si>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</si>
  <si>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</si>
  <si>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</si>
  <si>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</si>
  <si>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</si>
  <si>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</si>
  <si>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</si>
  <si>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</si>
  <si>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</si>
  <si>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</si>
  <si>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</si>
  <si>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</si>
  <si>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</si>
  <si>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</si>
  <si>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</si>
  <si>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</si>
  <si>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</si>
  <si>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</si>
  <si>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</si>
  <si>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</si>
  <si>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</si>
  <si>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</si>
  <si>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</si>
  <si>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</si>
  <si>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</si>
  <si>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</si>
  <si>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</si>
  <si>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</si>
  <si>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</si>
  <si>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</si>
  <si>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</si>
  <si>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</si>
  <si>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</si>
  <si>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</si>
  <si>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</si>
  <si>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</si>
  <si>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</si>
  <si>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</si>
  <si>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</si>
  <si>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</si>
  <si>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</si>
  <si>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</si>
  <si>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</si>
  <si>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</si>
  <si>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</si>
  <si>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</si>
  <si>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</si>
  <si>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</si>
  <si>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</si>
  <si>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</si>
  <si>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</si>
  <si>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</si>
  <si>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</si>
  <si>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</si>
  <si>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</si>
  <si>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</si>
  <si>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</si>
  <si>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</si>
  <si>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</si>
  <si>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</si>
  <si>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</si>
  <si>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</si>
  <si>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</si>
  <si>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</si>
  <si>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</si>
  <si>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</si>
  <si>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</si>
  <si>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</si>
  <si>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</si>
  <si>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</si>
  <si>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</si>
  <si>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</si>
  <si>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</si>
  <si>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</si>
  <si>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</si>
  <si>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</si>
  <si>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</si>
  <si>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</si>
  <si>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</si>
  <si>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</si>
  <si>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</si>
  <si>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</si>
  <si>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</si>
  <si>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</si>
  <si>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</si>
  <si>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</si>
  <si>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</si>
  <si>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</si>
  <si>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</si>
  <si>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</si>
  <si>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</si>
  <si>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</si>
  <si>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</si>
  <si>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</si>
  <si>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</si>
  <si>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</si>
  <si>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</si>
  <si>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</si>
  <si>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</si>
  <si>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</si>
  <si>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</si>
  <si>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</si>
  <si>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</si>
  <si>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</si>
  <si>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</si>
  <si>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</si>
  <si>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</si>
  <si>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</si>
  <si>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</si>
  <si>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</si>
  <si>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</si>
  <si>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</si>
  <si>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</si>
  <si>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</si>
  <si>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</si>
  <si>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</si>
  <si>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</si>
  <si>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</si>
  <si>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</si>
  <si>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</si>
  <si>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</si>
  <si>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</si>
  <si>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</si>
  <si>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</si>
  <si>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</si>
  <si>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</si>
  <si>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</si>
  <si>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</si>
  <si>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</si>
  <si>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</si>
  <si>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</si>
  <si>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</si>
  <si>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</si>
  <si>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</si>
  <si>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</si>
  <si>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</si>
  <si>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</si>
  <si>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</si>
  <si>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</si>
  <si>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</si>
  <si>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</si>
  <si>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</si>
  <si>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</si>
  <si>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</si>
  <si>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</si>
  <si>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</si>
  <si>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</si>
  <si>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</si>
  <si>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</si>
  <si>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</si>
  <si>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</si>
  <si>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</si>
  <si>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</si>
  <si>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</si>
  <si>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</si>
  <si>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</si>
  <si>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</si>
  <si>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</si>
  <si>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</si>
  <si>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</si>
  <si>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</si>
  <si>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</si>
  <si>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</si>
  <si>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</si>
  <si>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</si>
  <si>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</si>
  <si>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</si>
  <si>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</si>
  <si>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</si>
  <si>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</si>
  <si>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</si>
  <si>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</si>
  <si>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</si>
  <si>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</si>
  <si>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</si>
  <si>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</si>
  <si>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</si>
  <si>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</si>
  <si>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</si>
  <si>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</si>
  <si>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</si>
  <si>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</si>
  <si>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</si>
  <si>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</si>
  <si>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</si>
  <si>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</si>
  <si>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</si>
  <si>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</si>
  <si>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</si>
  <si>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</si>
  <si>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</si>
  <si>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</si>
  <si>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</si>
  <si>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</si>
  <si>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</si>
  <si>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</si>
  <si>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</si>
  <si>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</si>
  <si>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</si>
  <si>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</si>
  <si>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</si>
  <si>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</si>
  <si>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</si>
  <si>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</si>
  <si>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</si>
  <si>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</si>
  <si>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</si>
  <si>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</si>
  <si>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</si>
  <si>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</si>
  <si>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</si>
  <si>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</si>
  <si>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</si>
  <si>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</si>
  <si>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</si>
  <si>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</si>
  <si>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</si>
  <si>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</si>
  <si>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</si>
  <si>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</si>
  <si>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</si>
  <si>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</si>
  <si>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</si>
  <si>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</si>
  <si>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</si>
  <si>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</si>
  <si>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</si>
  <si>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</si>
  <si>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</si>
  <si>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</si>
  <si>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</si>
  <si>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</si>
  <si>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</si>
  <si>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</si>
  <si>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</si>
  <si>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</si>
  <si>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</si>
  <si>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</si>
  <si>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</si>
  <si>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</si>
  <si>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</si>
  <si>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</si>
  <si>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</si>
  <si>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</si>
  <si>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</si>
  <si>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</si>
  <si>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</si>
  <si>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</si>
  <si>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</si>
  <si>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</si>
  <si>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</si>
  <si>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</si>
  <si>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</si>
  <si>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</si>
  <si>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</si>
  <si>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</si>
  <si>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</si>
  <si>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</si>
  <si>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</si>
  <si>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</si>
  <si>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</si>
  <si>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</si>
  <si>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</si>
  <si>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</si>
  <si>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</si>
  <si>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</si>
  <si>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</si>
  <si>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</si>
  <si>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</si>
  <si>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</si>
  <si>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</si>
  <si>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</si>
  <si>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</si>
  <si>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</si>
  <si>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</si>
  <si>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</si>
  <si>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</si>
  <si>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</si>
  <si>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</si>
  <si>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</si>
  <si>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</si>
  <si>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</si>
  <si>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</si>
  <si>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</si>
  <si>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</si>
  <si>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</si>
  <si>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</si>
  <si>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</si>
  <si>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</si>
  <si>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</si>
  <si>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</si>
  <si>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</si>
  <si>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</si>
  <si>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</si>
  <si>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</si>
  <si>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</si>
  <si>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</si>
  <si>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</si>
  <si>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</si>
  <si>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</si>
  <si>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</si>
  <si>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</si>
  <si>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</si>
  <si>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</si>
  <si>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</si>
  <si>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</si>
  <si>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</si>
  <si>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</si>
  <si>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</si>
  <si>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</si>
  <si>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</si>
  <si>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</si>
  <si>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</si>
  <si>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</si>
  <si>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</si>
  <si>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</si>
  <si>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</si>
  <si>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</si>
  <si>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</si>
  <si>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</si>
  <si>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</si>
  <si>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</si>
  <si>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</si>
  <si>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</si>
  <si>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</si>
  <si>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</si>
  <si>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</si>
  <si>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</si>
  <si>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</si>
  <si>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</si>
  <si>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</si>
  <si>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</si>
  <si>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</si>
  <si>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</si>
  <si>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</si>
  <si>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</si>
  <si>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</si>
  <si>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</si>
  <si>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</si>
  <si>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</si>
  <si>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</si>
  <si>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</si>
  <si>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</si>
  <si>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</si>
  <si>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</si>
  <si>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</si>
  <si>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</si>
  <si>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</si>
  <si>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</si>
  <si>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</si>
  <si>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</si>
  <si>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</si>
  <si>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</si>
  <si>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</si>
  <si>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</si>
  <si>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</si>
  <si>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</si>
  <si>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</si>
  <si>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</si>
  <si>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</si>
  <si>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</si>
  <si>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</si>
  <si>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</si>
  <si>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</si>
  <si>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</si>
  <si>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</si>
  <si>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</si>
  <si>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</si>
  <si>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</si>
  <si>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</si>
  <si>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</si>
  <si>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</si>
  <si>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</si>
  <si>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</si>
  <si>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</si>
  <si>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</si>
  <si>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</si>
  <si>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</si>
  <si>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</si>
  <si>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</si>
  <si>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</si>
  <si>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</si>
  <si>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</si>
  <si>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</si>
  <si>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</si>
  <si>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</si>
  <si>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</si>
  <si>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</si>
  <si>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</si>
  <si>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</si>
  <si>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</si>
  <si>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</si>
  <si>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</si>
  <si>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</si>
  <si>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</si>
  <si>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</si>
  <si>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</si>
  <si>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</si>
  <si>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</si>
  <si>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</si>
  <si>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</si>
  <si>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</si>
  <si>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</si>
  <si>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</si>
  <si>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</si>
  <si>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</si>
  <si>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</si>
  <si>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</si>
  <si>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</si>
  <si>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</si>
  <si>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</si>
  <si>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</si>
  <si>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</si>
  <si>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</si>
  <si>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</si>
  <si>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</si>
  <si>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</si>
  <si>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</si>
  <si>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</si>
  <si>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</si>
  <si>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</si>
  <si>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</si>
  <si>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</si>
  <si>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</si>
  <si>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</si>
  <si>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</si>
  <si>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</si>
  <si>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</si>
  <si>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</si>
  <si>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</si>
  <si>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</si>
  <si>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</si>
  <si>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</si>
  <si>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</si>
  <si>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</si>
  <si>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</si>
  <si>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</si>
  <si>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</si>
  <si>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</si>
  <si>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</si>
  <si>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</si>
  <si>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</si>
  <si>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</si>
  <si>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</si>
  <si>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</si>
  <si>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</si>
  <si>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</si>
  <si>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</si>
  <si>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</si>
  <si>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</si>
  <si>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</si>
  <si>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</si>
  <si>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</si>
  <si>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</si>
  <si>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</si>
  <si>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</si>
  <si>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</si>
  <si>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</si>
  <si>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</si>
  <si>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</si>
  <si>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</si>
  <si>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</si>
  <si>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</si>
  <si>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</si>
  <si>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</si>
  <si>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</si>
  <si>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</si>
  <si>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</si>
  <si>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</si>
  <si>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</si>
  <si>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</si>
  <si>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</si>
  <si>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</si>
  <si>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</si>
  <si>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</si>
  <si>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</si>
  <si>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</si>
  <si>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</si>
  <si>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</si>
  <si>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</si>
  <si>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</si>
  <si>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</si>
  <si>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</si>
  <si>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</si>
  <si>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</si>
  <si>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</si>
  <si>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</si>
  <si>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</si>
  <si>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</si>
  <si>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</si>
  <si>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</si>
  <si>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</si>
  <si>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</si>
  <si>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</si>
  <si>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</si>
  <si>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</si>
  <si>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</si>
  <si>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</si>
  <si>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</si>
  <si>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</si>
  <si>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</si>
  <si>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</si>
  <si>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</si>
  <si>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</si>
  <si>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</si>
  <si>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</si>
  <si>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</si>
  <si>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</si>
  <si>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</si>
  <si>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</si>
  <si>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</si>
  <si>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</si>
  <si>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</si>
  <si>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</si>
  <si>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</si>
  <si>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</si>
  <si>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</si>
  <si>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</si>
  <si>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</si>
  <si>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</si>
  <si>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</si>
  <si>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</si>
  <si>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</si>
  <si>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</si>
  <si>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</si>
  <si>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</si>
  <si>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</si>
  <si>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</si>
  <si>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</si>
  <si>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</si>
  <si>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</si>
  <si>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</si>
  <si>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</si>
  <si>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</si>
  <si>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</si>
  <si>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</si>
  <si>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</si>
  <si>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</si>
  <si>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</si>
  <si>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</si>
  <si>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</si>
  <si>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</si>
  <si>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</si>
  <si>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</si>
  <si>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</si>
  <si>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</si>
  <si>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</si>
  <si>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</si>
  <si>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</si>
  <si>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</si>
  <si>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</si>
  <si>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</si>
  <si>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</si>
  <si>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</si>
  <si>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</si>
  <si>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</si>
  <si>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</si>
  <si>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</si>
  <si>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</si>
  <si>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</si>
  <si>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</si>
  <si>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</si>
  <si>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</si>
  <si>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</si>
  <si>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</si>
  <si>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</si>
  <si>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</si>
  <si>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</si>
  <si>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</si>
  <si>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</si>
  <si>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</si>
  <si>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</si>
  <si>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</si>
  <si>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</si>
  <si>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</si>
  <si>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</si>
  <si>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</si>
  <si>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</si>
  <si>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</si>
  <si>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</si>
  <si>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</si>
  <si>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</si>
  <si>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</si>
  <si>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</si>
  <si>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</si>
  <si>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</si>
  <si>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</si>
  <si>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</si>
  <si>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</si>
  <si>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</si>
  <si>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</si>
  <si>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</si>
  <si>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</si>
  <si>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</si>
  <si>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</si>
  <si>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</si>
  <si>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</si>
  <si>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</si>
  <si>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</si>
  <si>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</si>
  <si>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</si>
  <si>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</si>
  <si>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</si>
  <si>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</si>
  <si>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</si>
  <si>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</si>
  <si>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</si>
  <si>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</si>
  <si>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</si>
  <si>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</si>
  <si>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</si>
  <si>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</si>
  <si>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</si>
  <si>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</si>
  <si>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</si>
  <si>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</si>
  <si>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</si>
  <si>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</si>
  <si>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</si>
  <si>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</si>
  <si>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</si>
  <si>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</si>
  <si>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</si>
  <si>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</si>
  <si>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</si>
  <si>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</si>
  <si>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</si>
  <si>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</si>
  <si>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</si>
  <si>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</si>
  <si>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</si>
  <si>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</si>
  <si>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</si>
  <si>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</si>
  <si>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</si>
  <si>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</si>
  <si>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</si>
  <si>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</si>
  <si>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</si>
  <si>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</si>
  <si>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</si>
  <si>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</si>
  <si>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</si>
  <si>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</si>
  <si>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</si>
  <si>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</si>
  <si>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</si>
  <si>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</si>
  <si>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</si>
  <si>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</si>
  <si>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</si>
  <si>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</si>
  <si>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</si>
  <si>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</si>
  <si>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</si>
  <si>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</si>
  <si>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</si>
  <si>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</si>
  <si>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</si>
  <si>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</si>
  <si>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</si>
  <si>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</si>
  <si>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</si>
  <si>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</si>
  <si>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</si>
  <si>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</si>
  <si>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</si>
  <si>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</si>
  <si>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</si>
  <si>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</si>
  <si>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</si>
  <si>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</si>
  <si>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</si>
  <si>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</si>
  <si>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</si>
  <si>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</si>
  <si>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</si>
  <si>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</si>
  <si>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</si>
  <si>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</si>
  <si>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</si>
  <si>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</si>
  <si>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</si>
  <si>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</si>
  <si>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</si>
  <si>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</si>
  <si>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</si>
  <si>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</si>
  <si>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</si>
  <si>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</si>
  <si>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</si>
  <si>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</si>
  <si>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</si>
  <si>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</si>
  <si>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</si>
  <si>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</si>
  <si>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</si>
  <si>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</si>
  <si>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</si>
  <si>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</si>
  <si>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</si>
  <si>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</si>
  <si>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</si>
  <si>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</si>
  <si>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</si>
  <si>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</si>
  <si>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</si>
  <si>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</si>
  <si>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</si>
  <si>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</si>
  <si>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</si>
  <si>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</si>
  <si>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</si>
  <si>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</si>
  <si>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</si>
  <si>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</si>
  <si>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</si>
  <si>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</si>
  <si>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</si>
  <si>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</si>
  <si>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</si>
  <si>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</si>
  <si>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</si>
  <si>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</si>
  <si>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</si>
  <si>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</si>
  <si>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</si>
  <si>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</si>
  <si>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</si>
  <si>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</si>
  <si>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</si>
  <si>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</si>
  <si>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</si>
  <si>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</si>
  <si>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</si>
  <si>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</si>
  <si>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</si>
  <si>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</si>
  <si>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</si>
  <si>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</si>
  <si>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</si>
  <si>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</si>
  <si>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</si>
  <si>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</si>
  <si>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</si>
  <si>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</si>
  <si>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</si>
  <si>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</si>
  <si>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</si>
  <si>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</si>
  <si>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</si>
  <si>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</si>
  <si>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</si>
  <si>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</si>
  <si>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</si>
  <si>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</si>
  <si>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</si>
  <si>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</si>
  <si>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</si>
  <si>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</si>
  <si>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</si>
  <si>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</si>
  <si>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</si>
  <si>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</si>
  <si>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</si>
  <si>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</si>
  <si>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</si>
  <si>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</si>
  <si>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</si>
  <si>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</si>
  <si>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</si>
  <si>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</si>
  <si>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</si>
  <si>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</si>
  <si>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</si>
  <si>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</si>
  <si>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</si>
  <si>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</si>
  <si>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</si>
  <si>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</si>
  <si>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</si>
  <si>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</si>
  <si>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</si>
  <si>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</si>
  <si>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</si>
  <si>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</si>
  <si>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</si>
  <si>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</si>
  <si>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</si>
  <si>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</si>
  <si>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</si>
  <si>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</si>
  <si>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</si>
  <si>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</si>
  <si>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</si>
  <si>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</si>
  <si>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</si>
  <si>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</si>
  <si>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</si>
  <si>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</si>
  <si>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</si>
  <si>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</si>
  <si>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</si>
  <si>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</si>
  <si>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</si>
  <si>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</si>
  <si>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</si>
  <si>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</si>
  <si>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</si>
  <si>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</si>
  <si>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</si>
  <si>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</si>
  <si>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</si>
  <si>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</si>
  <si>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</si>
  <si>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</si>
  <si>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</si>
  <si>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</si>
  <si>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</si>
  <si>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</si>
  <si>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</si>
  <si>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</si>
  <si>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</si>
  <si>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</si>
  <si>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</si>
  <si>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</si>
  <si>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</si>
  <si>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</si>
  <si>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</si>
  <si>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</si>
  <si>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</si>
  <si>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</si>
  <si>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</si>
  <si>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</si>
  <si>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</si>
  <si>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</si>
  <si>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</si>
  <si>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</si>
  <si>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</si>
  <si>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</si>
  <si>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</si>
  <si>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</si>
  <si>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</si>
  <si>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</si>
  <si>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</si>
  <si>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</si>
  <si>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</si>
  <si>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</si>
  <si>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</si>
  <si>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</si>
  <si>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</si>
  <si>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</si>
  <si>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</si>
  <si>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</si>
  <si>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</si>
  <si>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</si>
  <si>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</si>
  <si>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</si>
  <si>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</si>
  <si>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</si>
  <si>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</si>
  <si>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</si>
  <si>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</si>
  <si>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</si>
  <si>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</si>
  <si>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</si>
  <si>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</si>
  <si>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</si>
  <si>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</si>
  <si>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</si>
  <si>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</si>
  <si>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</si>
  <si>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</si>
  <si>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</si>
  <si>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</si>
  <si>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</si>
  <si>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</si>
  <si>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</si>
  <si>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</si>
  <si>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</si>
  <si>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</si>
  <si>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</si>
  <si>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</si>
  <si>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</si>
  <si>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</si>
  <si>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</si>
  <si>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</si>
  <si>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</si>
  <si>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</si>
  <si>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</si>
  <si>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</si>
  <si>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</si>
  <si>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</si>
  <si>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</si>
  <si>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</si>
  <si>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</si>
  <si>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</si>
  <si>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</si>
  <si>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</si>
  <si>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</si>
  <si>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</si>
  <si>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</si>
  <si>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</si>
  <si>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</si>
  <si>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</si>
  <si>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</si>
  <si>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</si>
  <si>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</si>
  <si>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</si>
  <si>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</si>
  <si>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</si>
  <si>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</si>
  <si>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</si>
  <si>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</si>
  <si>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</si>
  <si>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</si>
  <si>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</si>
  <si>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</si>
  <si>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</si>
  <si>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</si>
  <si>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</si>
  <si>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</si>
  <si>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</si>
  <si>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</si>
  <si>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</si>
  <si>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</si>
  <si>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</si>
  <si>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</si>
  <si>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</si>
  <si>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</si>
  <si>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</si>
  <si>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</si>
  <si>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</si>
  <si>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</si>
  <si>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</si>
  <si>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</si>
  <si>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</si>
  <si>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</si>
  <si>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</si>
  <si>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</si>
  <si>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</si>
  <si>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</si>
  <si>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</si>
  <si>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</si>
  <si>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</si>
  <si>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</si>
  <si>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</si>
  <si>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</si>
  <si>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</si>
  <si>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</si>
  <si>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</si>
  <si>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</si>
  <si>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</si>
  <si>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</si>
  <si>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</si>
  <si>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</si>
  <si>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</si>
  <si>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</si>
  <si>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</si>
  <si>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</si>
  <si>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</si>
  <si>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</si>
  <si>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</si>
  <si>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</si>
  <si>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</si>
  <si>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</si>
  <si>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</si>
  <si>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</si>
  <si>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</si>
  <si>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</si>
  <si>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</si>
  <si>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</si>
  <si>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</si>
  <si>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</si>
  <si>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</si>
  <si>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</si>
  <si>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</si>
  <si>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</si>
  <si>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</si>
  <si>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</si>
  <si>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</si>
  <si>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</si>
  <si>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</si>
  <si>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</si>
  <si>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</si>
  <si>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</si>
  <si>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</si>
  <si>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</si>
  <si>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</si>
  <si>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</si>
  <si>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</si>
  <si>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</si>
  <si>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</si>
  <si>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</si>
  <si>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</si>
  <si>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</si>
  <si>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</si>
  <si>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</si>
  <si>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</si>
  <si>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</si>
  <si>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</si>
  <si>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</si>
  <si>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</si>
  <si>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</si>
  <si>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</si>
  <si>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</si>
  <si>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</si>
  <si>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</si>
  <si>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</si>
  <si>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</si>
  <si>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</si>
  <si>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</si>
  <si>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</si>
  <si>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</si>
  <si>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</si>
  <si>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</si>
  <si>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</si>
  <si>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</si>
  <si>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</si>
  <si>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</si>
  <si>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</si>
  <si>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</si>
  <si>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</si>
  <si>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</si>
  <si>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</si>
  <si>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</si>
  <si>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</si>
  <si>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</si>
  <si>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</si>
  <si>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</si>
  <si>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</si>
  <si>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</si>
  <si>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</si>
  <si>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</si>
  <si>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</si>
  <si>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</si>
  <si>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</si>
  <si>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</si>
  <si>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</si>
  <si>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</si>
  <si>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</si>
  <si>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</si>
  <si>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</si>
  <si>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</si>
  <si>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</si>
  <si>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</si>
  <si>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</si>
  <si>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</si>
  <si>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</si>
  <si>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</si>
  <si>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</si>
  <si>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</si>
  <si>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</si>
  <si>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</si>
  <si>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</si>
  <si>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</si>
  <si>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</si>
  <si>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</si>
  <si>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</si>
  <si>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</si>
  <si>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</si>
  <si>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</si>
  <si>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</si>
  <si>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</si>
  <si>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</si>
  <si>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</si>
  <si>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</si>
  <si>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</si>
  <si>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</si>
  <si>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</si>
  <si>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</si>
  <si>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</si>
  <si>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</si>
  <si>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</si>
  <si>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</si>
  <si>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</si>
  <si>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</si>
  <si>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</si>
  <si>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</si>
  <si>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</si>
  <si>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</si>
  <si>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</si>
  <si>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</si>
  <si>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</si>
  <si>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</si>
  <si>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</si>
  <si>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</si>
  <si>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</si>
  <si>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</si>
  <si>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</si>
  <si>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</si>
  <si>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</si>
  <si>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</si>
  <si>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</si>
  <si>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</si>
  <si>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</si>
  <si>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</si>
  <si>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</si>
  <si>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</si>
  <si>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</si>
  <si>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</si>
  <si>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</si>
  <si>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</si>
  <si>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</si>
  <si>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</si>
  <si>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</si>
  <si>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</si>
  <si>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</si>
  <si>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</si>
  <si>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</si>
  <si>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</si>
  <si>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</si>
  <si>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</si>
  <si>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</si>
  <si>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</si>
  <si>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</si>
  <si>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</si>
  <si>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</si>
  <si>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</si>
  <si>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</si>
  <si>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</si>
  <si>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</si>
  <si>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</si>
  <si>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</si>
  <si>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</si>
  <si>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</si>
  <si>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</si>
  <si>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</si>
  <si>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</si>
  <si>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</si>
  <si>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</si>
  <si>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</si>
  <si>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</si>
  <si>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</si>
  <si>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</si>
  <si>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</si>
  <si>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</si>
  <si>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</si>
  <si>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</si>
  <si>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</si>
  <si>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</si>
  <si>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</si>
  <si>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</si>
  <si>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</si>
  <si>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</si>
  <si>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</si>
  <si>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</si>
  <si>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</si>
  <si>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</si>
  <si>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</si>
  <si>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</si>
  <si>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</si>
  <si>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</si>
  <si>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</si>
  <si>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</si>
  <si>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</si>
  <si>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</si>
  <si>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</si>
  <si>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</si>
  <si>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</si>
  <si>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</si>
  <si>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</si>
  <si>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</si>
  <si>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</si>
  <si>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</si>
  <si>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</si>
  <si>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</si>
  <si>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</si>
  <si>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</si>
  <si>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</si>
  <si>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</si>
  <si>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</si>
  <si>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</si>
  <si>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</si>
  <si>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</si>
  <si>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</si>
  <si>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</si>
  <si>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</si>
  <si>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</si>
  <si>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</si>
  <si>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</si>
  <si>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</si>
  <si>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</si>
  <si>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</si>
  <si>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</si>
  <si>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</si>
  <si>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</si>
  <si>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</si>
  <si>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</si>
  <si>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</si>
  <si>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</si>
  <si>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</si>
  <si>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</si>
  <si>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</si>
  <si>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</si>
  <si>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</si>
  <si>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</si>
  <si>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</si>
  <si>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</si>
  <si>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</si>
  <si>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</si>
  <si>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</si>
  <si>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</si>
  <si>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</si>
  <si>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</si>
  <si>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</si>
  <si>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</si>
  <si>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</si>
  <si>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</si>
  <si>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</si>
  <si>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</si>
  <si>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</si>
  <si>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</si>
  <si>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</si>
  <si>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</si>
  <si>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</si>
  <si>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</si>
  <si>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</si>
  <si>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</si>
  <si>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</si>
  <si>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</si>
  <si>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</si>
  <si>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</si>
  <si>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</si>
  <si>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</si>
  <si>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</si>
  <si>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</si>
  <si>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</si>
  <si>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</si>
  <si>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</si>
  <si>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</si>
  <si>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</si>
  <si>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</si>
  <si>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</si>
  <si>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</si>
  <si>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</si>
  <si>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</si>
  <si>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</si>
  <si>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</si>
  <si>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</si>
  <si>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</si>
  <si>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</si>
  <si>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</si>
  <si>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</si>
  <si>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</si>
  <si>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</si>
  <si>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</si>
  <si>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</si>
  <si>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</si>
  <si>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</si>
  <si>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</si>
  <si>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</si>
  <si>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</si>
  <si>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</si>
  <si>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</si>
  <si>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</si>
  <si>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</si>
  <si>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</si>
  <si>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</si>
  <si>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</si>
  <si>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</si>
  <si>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</si>
  <si>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</si>
  <si>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</si>
  <si>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</si>
  <si>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</si>
  <si>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</si>
  <si>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</si>
  <si>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</si>
  <si>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</si>
  <si>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</si>
  <si>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</si>
  <si>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</si>
  <si>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</si>
  <si>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</si>
  <si>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</si>
  <si>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</si>
  <si>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</si>
  <si>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</si>
  <si>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</si>
  <si>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</si>
  <si>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</si>
  <si>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</si>
  <si>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</si>
  <si>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</si>
  <si>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</si>
  <si>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</si>
  <si>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</si>
  <si>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</si>
  <si>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</si>
  <si>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</si>
  <si>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</si>
  <si>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</si>
  <si>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</si>
  <si>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</si>
  <si>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</si>
  <si>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</si>
  <si>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</si>
  <si>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</si>
  <si>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</si>
  <si>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</si>
  <si>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</si>
  <si>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</si>
  <si>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</si>
  <si>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</si>
  <si>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</si>
  <si>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</si>
  <si>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</si>
  <si>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</si>
  <si>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</si>
  <si>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</si>
  <si>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</si>
  <si>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</si>
  <si>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</si>
  <si>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</si>
  <si>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</si>
  <si>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</si>
  <si>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</si>
  <si>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</si>
  <si>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</si>
  <si>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</si>
  <si>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</si>
  <si>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</si>
  <si>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</si>
  <si>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</si>
  <si>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</si>
  <si>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</si>
  <si>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</si>
  <si>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</si>
  <si>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</si>
  <si>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</si>
  <si>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</si>
  <si>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</si>
  <si>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</si>
  <si>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</si>
  <si>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</si>
  <si>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</si>
  <si>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</si>
  <si>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</si>
  <si>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</si>
  <si>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</si>
  <si>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</si>
  <si>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</si>
  <si>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</si>
  <si>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</si>
  <si>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</si>
  <si>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</si>
  <si>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</si>
  <si>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</si>
  <si>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</si>
  <si>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</si>
  <si>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</si>
  <si>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</si>
  <si>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</si>
  <si>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</si>
  <si>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</si>
  <si>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</si>
  <si>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</si>
  <si>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</si>
  <si>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</si>
  <si>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</si>
  <si>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</si>
  <si>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</si>
  <si>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</si>
  <si>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</si>
  <si>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</si>
  <si>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</si>
  <si>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</si>
  <si>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</si>
  <si>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</si>
  <si>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</si>
  <si>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</si>
  <si>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</si>
  <si>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</si>
  <si>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</si>
  <si>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</si>
  <si>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</si>
  <si>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</si>
  <si>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</si>
  <si>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</si>
  <si>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</si>
  <si>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</si>
  <si>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</si>
  <si>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</si>
  <si>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</si>
  <si>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</si>
  <si>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</si>
  <si>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</si>
  <si>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</si>
  <si>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</si>
  <si>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</si>
  <si>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</si>
  <si>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</si>
  <si>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</si>
  <si>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</si>
  <si>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</si>
  <si>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</si>
  <si>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</si>
  <si>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</si>
  <si>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</si>
  <si>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</si>
  <si>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</si>
  <si>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</si>
  <si>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</si>
  <si>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</si>
  <si>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</si>
  <si>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</si>
  <si>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</si>
  <si>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</si>
  <si>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</si>
  <si>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</si>
  <si>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</si>
  <si>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</si>
  <si>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</si>
  <si>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</si>
  <si>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</si>
  <si>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</si>
  <si>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</si>
  <si>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</si>
  <si>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</si>
  <si>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</si>
  <si>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</si>
  <si>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</si>
  <si>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</si>
  <si>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</si>
  <si>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</si>
  <si>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</si>
  <si>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</si>
  <si>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</si>
  <si>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</si>
  <si>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</si>
  <si>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</si>
  <si>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</si>
  <si>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</si>
  <si>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</si>
  <si>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</si>
  <si>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</si>
  <si>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</si>
  <si>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</si>
  <si>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</si>
  <si>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</si>
  <si>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</si>
  <si>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</si>
  <si>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</si>
  <si>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</si>
  <si>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</si>
  <si>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</si>
  <si>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</si>
  <si>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</si>
  <si>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</si>
  <si>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</si>
  <si>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</si>
  <si>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</si>
  <si>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</si>
  <si>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</si>
  <si>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</si>
  <si>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</si>
  <si>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</si>
  <si>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</si>
  <si>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</si>
  <si>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</si>
  <si>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</si>
  <si>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</si>
  <si>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</si>
  <si>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</si>
  <si>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</si>
  <si>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</si>
  <si>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</si>
  <si>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</si>
  <si>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</si>
  <si>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</si>
  <si>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</si>
  <si>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</si>
  <si>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</si>
  <si>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</si>
  <si>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</si>
  <si>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</si>
  <si>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</si>
  <si>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</si>
  <si>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</si>
  <si>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</si>
  <si>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</si>
  <si>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</si>
  <si>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</si>
  <si>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</si>
  <si>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</si>
  <si>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</si>
  <si>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</si>
  <si>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</si>
  <si>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</si>
  <si>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</si>
  <si>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</si>
  <si>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</si>
  <si>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</si>
  <si>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</si>
  <si>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</si>
  <si>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</si>
  <si>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</si>
  <si>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</si>
  <si>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</si>
  <si>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</si>
  <si>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</si>
  <si>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</si>
  <si>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</si>
  <si>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</si>
  <si>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</si>
  <si>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</si>
  <si>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</si>
  <si>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</si>
  <si>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</si>
  <si>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</si>
  <si>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</si>
  <si>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</si>
  <si>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</si>
  <si>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</si>
  <si>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</si>
  <si>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</si>
  <si>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</si>
  <si>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</si>
  <si>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</si>
  <si>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</si>
  <si>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</si>
  <si>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</si>
  <si>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</si>
  <si>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</si>
  <si>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</si>
  <si>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</si>
  <si>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</si>
  <si>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</si>
  <si>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</si>
  <si>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</si>
  <si>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</si>
  <si>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</si>
  <si>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</si>
  <si>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</si>
  <si>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</si>
  <si>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</si>
  <si>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</si>
  <si>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</si>
  <si>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</si>
  <si>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</si>
  <si>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</si>
  <si>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</si>
  <si>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</si>
  <si>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</si>
  <si>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</si>
  <si>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</si>
  <si>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</si>
  <si>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</si>
  <si>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</si>
  <si>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</si>
  <si>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</si>
  <si>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</si>
  <si>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</si>
  <si>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</si>
  <si>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</si>
  <si>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</si>
  <si>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</si>
  <si>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</si>
  <si>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</si>
  <si>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</si>
  <si>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</si>
  <si>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</si>
  <si>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</si>
  <si>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</si>
  <si>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</si>
  <si>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</si>
  <si>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</si>
  <si>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</si>
  <si>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</si>
  <si>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</si>
  <si>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</si>
  <si>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</si>
  <si>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</si>
  <si>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</si>
  <si>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</si>
  <si>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</si>
  <si>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</si>
  <si>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</si>
  <si>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</si>
  <si>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</si>
  <si>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</si>
  <si>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</si>
  <si>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</si>
  <si>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</si>
  <si>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</si>
  <si>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</si>
  <si>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</si>
  <si>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</si>
  <si>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</si>
  <si>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</si>
  <si>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</si>
  <si>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</si>
  <si>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</si>
  <si>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</si>
  <si>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</si>
  <si>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</si>
  <si>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</si>
  <si>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</si>
  <si>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</si>
  <si>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</si>
  <si>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</si>
  <si>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</si>
  <si>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</si>
  <si>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</si>
  <si>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</si>
  <si>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</si>
  <si>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</si>
  <si>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</si>
  <si>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</si>
  <si>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</si>
  <si>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</si>
  <si>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</si>
  <si>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</si>
  <si>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</si>
  <si>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</si>
  <si>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</si>
  <si>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</si>
  <si>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</si>
  <si>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</si>
  <si>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</si>
  <si>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</si>
  <si>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</si>
  <si>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</si>
  <si>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</si>
  <si>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</si>
  <si>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</si>
  <si>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</si>
  <si>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</si>
  <si>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</si>
  <si>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</si>
  <si>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</si>
  <si>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</si>
  <si>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</si>
  <si>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</si>
  <si>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</si>
  <si>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</si>
  <si>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</si>
  <si>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</si>
  <si>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</si>
  <si>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</si>
  <si>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</si>
  <si>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</si>
  <si>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</si>
  <si>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</si>
  <si>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</si>
  <si>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</si>
  <si>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</si>
  <si>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</si>
  <si>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</si>
  <si>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</si>
  <si>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</si>
  <si>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</si>
  <si>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</si>
  <si>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</si>
  <si>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</si>
  <si>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</si>
  <si>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</si>
  <si>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</si>
  <si>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</si>
  <si>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</si>
  <si>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</si>
  <si>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</si>
  <si>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</si>
  <si>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</si>
  <si>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</si>
  <si>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</si>
  <si>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</si>
  <si>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</si>
  <si>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</si>
  <si>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</si>
  <si>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</si>
  <si>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</si>
  <si>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</si>
  <si>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</si>
  <si>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</si>
  <si>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</si>
  <si>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</si>
  <si>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</si>
  <si>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</si>
  <si>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</si>
  <si>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</si>
  <si>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</si>
  <si>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</si>
  <si>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</si>
  <si>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</si>
  <si>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</si>
  <si>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</si>
  <si>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</si>
  <si>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</si>
  <si>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</si>
  <si>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</si>
  <si>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</si>
  <si>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</si>
  <si>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</si>
  <si>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</si>
  <si>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</si>
  <si>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</si>
  <si>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</si>
  <si>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</si>
  <si>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</si>
  <si>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</si>
  <si>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</si>
  <si>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</si>
  <si>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</si>
  <si>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</si>
  <si>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</si>
  <si>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</si>
  <si>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</si>
  <si>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</si>
  <si>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</si>
  <si>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</si>
  <si>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</si>
  <si>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</si>
  <si>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</si>
  <si>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</si>
  <si>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</si>
  <si>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</si>
  <si>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</si>
  <si>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</si>
  <si>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</si>
  <si>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</si>
  <si>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</si>
  <si>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</si>
  <si>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</si>
  <si>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</si>
  <si>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</si>
  <si>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</si>
  <si>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</si>
  <si>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</si>
  <si>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</si>
  <si>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</si>
  <si>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</si>
  <si>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</si>
  <si>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</si>
  <si>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</si>
  <si>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</si>
  <si>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</si>
  <si>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</si>
  <si>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</si>
  <si>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</si>
  <si>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</si>
  <si>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</si>
  <si>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</si>
  <si>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</si>
  <si>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</si>
  <si>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</si>
  <si>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</si>
  <si>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</si>
  <si>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</si>
  <si>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</si>
  <si>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</si>
  <si>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</si>
  <si>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</si>
  <si>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</si>
  <si>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</si>
  <si>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</si>
  <si>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</si>
  <si>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</si>
  <si>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</si>
  <si>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</si>
  <si>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</si>
  <si>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</si>
  <si>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</si>
  <si>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</si>
  <si>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</si>
  <si>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</si>
  <si>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</si>
  <si>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</si>
  <si>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</si>
  <si>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</si>
  <si>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</si>
  <si>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</si>
  <si>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</si>
  <si>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</si>
  <si>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</si>
  <si>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</si>
  <si>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</si>
  <si>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</si>
  <si>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</si>
  <si>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</si>
  <si>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</si>
  <si>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</si>
  <si>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</si>
  <si>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</si>
  <si>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</si>
  <si>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</si>
  <si>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</si>
  <si>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</si>
  <si>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</si>
  <si>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</si>
  <si>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</si>
  <si>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</si>
  <si>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</si>
  <si>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</si>
  <si>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</si>
  <si>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</si>
  <si>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</si>
  <si>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</si>
  <si>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</si>
  <si>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</si>
  <si>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</si>
  <si>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</si>
  <si>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</si>
  <si>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</si>
  <si>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</si>
  <si>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</si>
  <si>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</si>
  <si>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</si>
  <si>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</si>
  <si>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</si>
  <si>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</si>
  <si>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</si>
  <si>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</si>
  <si>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</si>
  <si>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</si>
  <si>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</si>
  <si>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</si>
  <si>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</si>
  <si>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</si>
  <si>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</si>
  <si>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</si>
  <si>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</si>
  <si>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</si>
  <si>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</si>
  <si>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</si>
  <si>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</si>
  <si>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</si>
  <si>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</si>
  <si>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</si>
  <si>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</si>
  <si>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</si>
  <si>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</si>
  <si>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</si>
  <si>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</si>
  <si>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</si>
  <si>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</si>
  <si>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</si>
  <si>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</si>
  <si>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</si>
  <si>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</si>
  <si>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</si>
  <si>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</si>
  <si>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</si>
  <si>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</si>
  <si>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</si>
  <si>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</si>
  <si>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</si>
  <si>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</si>
  <si>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</si>
  <si>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</si>
  <si>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</si>
  <si>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</si>
  <si>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</si>
  <si>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</si>
  <si>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</si>
  <si>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</si>
  <si>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</si>
  <si>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</si>
  <si>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</si>
  <si>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</si>
  <si>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</si>
  <si>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</si>
  <si>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</si>
  <si>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</si>
  <si>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</si>
  <si>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</si>
  <si>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</si>
  <si>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</si>
  <si>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</si>
  <si>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</si>
  <si>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</si>
  <si>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</si>
  <si>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</si>
  <si>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</si>
  <si>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</si>
  <si>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</si>
  <si>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</si>
  <si>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</si>
  <si>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</si>
  <si>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</si>
  <si>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</si>
  <si>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</si>
  <si>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</si>
  <si>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</si>
  <si>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</si>
  <si>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</si>
  <si>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</si>
  <si>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</si>
  <si>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</si>
  <si>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</si>
  <si>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</si>
  <si>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</si>
  <si>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</si>
  <si>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</si>
  <si>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</si>
  <si>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</si>
  <si>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</si>
  <si>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</si>
  <si>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</si>
  <si>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</si>
  <si>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</si>
  <si>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</si>
  <si>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</si>
  <si>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</si>
  <si>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</si>
  <si>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</si>
  <si>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</si>
  <si>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</si>
  <si>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</si>
  <si>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</si>
  <si>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</si>
  <si>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</si>
  <si>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</si>
  <si>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</si>
  <si>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</si>
  <si>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</si>
  <si>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</si>
  <si>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</si>
  <si>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</si>
  <si>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</si>
  <si>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</si>
  <si>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</si>
  <si>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</si>
  <si>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</si>
  <si>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</si>
  <si>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</si>
  <si>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</si>
  <si>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</si>
  <si>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</si>
  <si>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</si>
  <si>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</si>
  <si>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</si>
  <si>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</si>
  <si>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</si>
  <si>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</si>
  <si>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</si>
  <si>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</si>
  <si>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</si>
  <si>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</si>
  <si>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</si>
  <si>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</si>
  <si>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</si>
  <si>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</si>
  <si>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</si>
  <si>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</si>
  <si>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</si>
  <si>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</si>
  <si>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</si>
  <si>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</si>
  <si>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</si>
  <si>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</si>
  <si>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</si>
  <si>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</si>
  <si>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</si>
  <si>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</si>
  <si>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</si>
  <si>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</si>
  <si>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</si>
  <si>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</si>
  <si>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</si>
  <si>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</si>
  <si>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</si>
  <si>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</si>
  <si>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</si>
  <si>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</si>
  <si>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</si>
  <si>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</si>
  <si>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</si>
  <si>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</si>
  <si>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</si>
  <si>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</si>
  <si>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</si>
  <si>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</si>
  <si>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</si>
  <si>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</si>
  <si>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</si>
  <si>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</si>
  <si>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</si>
  <si>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</si>
  <si>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</si>
  <si>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</si>
  <si>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</si>
  <si>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</si>
  <si>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</si>
  <si>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</si>
  <si>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</si>
  <si>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</si>
  <si>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</si>
  <si>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</si>
  <si>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</si>
  <si>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</si>
  <si>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</si>
  <si>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</si>
  <si>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</si>
  <si>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</si>
  <si>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</si>
  <si>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</si>
  <si>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</si>
  <si>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</si>
  <si>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</si>
  <si>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</si>
  <si>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</si>
  <si>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</si>
  <si>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</si>
  <si>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</si>
  <si>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</si>
  <si>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</si>
  <si>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</si>
  <si>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</si>
  <si>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</si>
  <si>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</si>
  <si>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</si>
  <si>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</si>
  <si>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</si>
  <si>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</si>
  <si>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</si>
  <si>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</si>
  <si>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</si>
  <si>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</si>
  <si>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</si>
  <si>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</si>
  <si>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</si>
  <si>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</si>
  <si>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</si>
  <si>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</si>
  <si>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</si>
  <si>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</si>
  <si>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</si>
  <si>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</si>
  <si>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</si>
  <si>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</si>
  <si>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</si>
  <si>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</si>
  <si>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</si>
  <si>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</si>
  <si>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</si>
  <si>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</si>
  <si>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</si>
  <si>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</si>
  <si>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</si>
  <si>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</si>
  <si>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</si>
  <si>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</si>
  <si>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</si>
  <si>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</si>
  <si>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</si>
  <si>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</si>
  <si>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</si>
  <si>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</si>
  <si>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</si>
  <si>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</si>
  <si>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</si>
  <si>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</si>
  <si>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</si>
  <si>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</si>
  <si>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</si>
  <si>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</si>
  <si>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</si>
  <si>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</si>
  <si>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</si>
  <si>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</si>
  <si>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</si>
  <si>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</si>
  <si>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</si>
  <si>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</si>
  <si>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</si>
  <si>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</si>
  <si>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</si>
  <si>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</si>
  <si>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</si>
  <si>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</si>
  <si>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</si>
  <si>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</si>
  <si>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</si>
  <si>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</si>
  <si>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</si>
  <si>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</si>
  <si>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</si>
  <si>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</si>
  <si>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</si>
  <si>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</si>
  <si>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</si>
  <si>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</si>
  <si>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</si>
  <si>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</si>
  <si>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</si>
  <si>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</si>
  <si>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</si>
  <si>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</si>
  <si>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</si>
  <si>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</si>
  <si>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</si>
  <si>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</si>
  <si>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</si>
  <si>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</si>
  <si>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</si>
  <si>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</si>
  <si>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</si>
  <si>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</si>
  <si>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</si>
  <si>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</si>
  <si>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</si>
  <si>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</si>
  <si>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</si>
  <si>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</si>
  <si>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</si>
  <si>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</si>
  <si>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</si>
  <si>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</si>
  <si>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</si>
  <si>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</si>
  <si>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</si>
  <si>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</si>
  <si>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</si>
  <si>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</si>
  <si>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</si>
  <si>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</si>
  <si>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</si>
  <si>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</si>
  <si>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</si>
  <si>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</si>
  <si>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</si>
  <si>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</si>
  <si>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</si>
  <si>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</si>
  <si>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</si>
  <si>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</si>
  <si>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</si>
  <si>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</si>
  <si>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</si>
  <si>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</si>
  <si>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</si>
  <si>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</si>
  <si>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</si>
  <si>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</si>
  <si>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</si>
  <si>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</si>
  <si>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</si>
  <si>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</si>
  <si>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</si>
  <si>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</si>
  <si>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</si>
  <si>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</si>
  <si>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</si>
  <si>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</si>
  <si>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</si>
  <si>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</si>
  <si>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</si>
  <si>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</si>
  <si>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</si>
  <si>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</si>
  <si>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</si>
  <si>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</si>
  <si>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</si>
  <si>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</si>
  <si>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</si>
  <si>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</si>
  <si>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</si>
  <si>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</si>
  <si>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</si>
  <si>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</si>
  <si>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</si>
  <si>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</si>
  <si>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</si>
  <si>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</si>
  <si>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</si>
  <si>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</si>
  <si>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</si>
  <si>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</si>
  <si>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</si>
  <si>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</si>
  <si>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</si>
  <si>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</si>
  <si>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</si>
  <si>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</si>
  <si>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</si>
  <si>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</si>
  <si>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</si>
  <si>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</si>
  <si>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</si>
  <si>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</si>
  <si>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</si>
  <si>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</si>
  <si>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</si>
  <si>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</si>
  <si>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</si>
  <si>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</si>
  <si>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</si>
  <si>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</si>
  <si>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</si>
  <si>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</si>
  <si>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</si>
  <si>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</si>
  <si>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</si>
  <si>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</si>
  <si>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</si>
  <si>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</si>
  <si>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</si>
  <si>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</si>
  <si>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</si>
  <si>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</si>
  <si>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</si>
  <si>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</si>
  <si>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</si>
  <si>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</si>
  <si>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</si>
  <si>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</si>
  <si>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</si>
  <si>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</si>
  <si>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</si>
  <si>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</si>
  <si>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</si>
  <si>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</si>
  <si>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</si>
  <si>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</si>
  <si>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</si>
  <si>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</si>
  <si>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</si>
  <si>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</si>
  <si>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</si>
  <si>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</si>
  <si>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</si>
  <si>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</si>
  <si>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</si>
  <si>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</si>
  <si>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</si>
  <si>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</si>
  <si>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</si>
  <si>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</si>
  <si>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</si>
  <si>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</si>
  <si>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</si>
  <si>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</si>
  <si>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</si>
  <si>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</si>
  <si>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</si>
  <si>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</si>
  <si>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</si>
  <si>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</si>
  <si>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</si>
  <si>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</si>
  <si>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</si>
  <si>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</si>
  <si>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</si>
  <si>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</si>
  <si>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</si>
  <si>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</si>
  <si>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</si>
  <si>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</si>
  <si>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</si>
  <si>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</si>
  <si>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</si>
  <si>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</si>
  <si>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</si>
  <si>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</si>
  <si>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</si>
  <si>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</si>
  <si>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</si>
  <si>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</si>
  <si>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</si>
  <si>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</si>
  <si>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</si>
  <si>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</si>
  <si>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</si>
  <si>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</si>
  <si>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</si>
  <si>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</si>
  <si>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</si>
  <si>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</si>
  <si>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</si>
  <si>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</si>
  <si>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</si>
  <si>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</si>
  <si>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</si>
  <si>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</si>
  <si>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</si>
  <si>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</si>
  <si>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</si>
  <si>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</si>
  <si>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</si>
  <si>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</si>
  <si>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</si>
  <si>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</si>
  <si>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</si>
  <si>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</si>
  <si>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</si>
  <si>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</si>
  <si>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</si>
  <si>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</si>
  <si>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</si>
  <si>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</si>
  <si>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</si>
  <si>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</si>
  <si>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</si>
  <si>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</si>
  <si>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</si>
  <si>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</si>
  <si>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</si>
  <si>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</si>
  <si>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</si>
  <si>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</si>
  <si>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</si>
  <si>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</si>
  <si>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</si>
  <si>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</si>
  <si>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</si>
  <si>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</si>
  <si>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</si>
  <si>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</si>
  <si>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</si>
  <si>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</si>
  <si>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</si>
  <si>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</si>
  <si>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</si>
  <si>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</si>
  <si>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</si>
  <si>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</si>
  <si>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</si>
  <si>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</si>
  <si>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</si>
  <si>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</si>
  <si>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</si>
  <si>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</si>
  <si>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</si>
  <si>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</si>
  <si>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</si>
  <si>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</si>
  <si>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</si>
  <si>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</si>
  <si>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</si>
  <si>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</si>
  <si>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</si>
  <si>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</si>
  <si>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</si>
  <si>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</si>
  <si>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</si>
  <si>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</si>
  <si>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</si>
  <si>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</si>
  <si>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</si>
  <si>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</si>
  <si>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</si>
  <si>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</si>
  <si>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</si>
  <si>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</si>
  <si>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</si>
  <si>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</si>
  <si>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</si>
  <si>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</si>
  <si>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</si>
  <si>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</si>
  <si>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</si>
  <si>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</si>
  <si>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</si>
  <si>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</si>
  <si>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</si>
  <si>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</si>
  <si>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</si>
  <si>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</si>
  <si>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</si>
  <si>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</si>
  <si>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</si>
  <si>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</si>
  <si>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</si>
  <si>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</si>
  <si>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</si>
  <si>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</si>
  <si>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</si>
  <si>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</si>
  <si>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</si>
  <si>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</si>
  <si>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</si>
  <si>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</si>
  <si>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</si>
  <si>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</si>
  <si>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</si>
  <si>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</si>
  <si>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</si>
  <si>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</si>
  <si>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</si>
  <si>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</si>
  <si>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</si>
  <si>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</si>
  <si>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</si>
  <si>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</si>
  <si>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</si>
  <si>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</si>
  <si>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</si>
  <si>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</si>
  <si>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</si>
  <si>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</si>
  <si>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</si>
  <si>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</si>
  <si>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</si>
  <si>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</si>
  <si>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</si>
  <si>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</si>
  <si>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</si>
  <si>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</si>
  <si>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</si>
  <si>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</si>
  <si>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</si>
  <si>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</si>
  <si>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</si>
  <si>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</si>
  <si>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</si>
  <si>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</si>
  <si>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</si>
  <si>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</si>
  <si>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</si>
  <si>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</si>
  <si>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</si>
  <si>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</si>
  <si>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</si>
  <si>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</si>
  <si>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</si>
  <si>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</si>
  <si>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</si>
  <si>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</si>
  <si>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</si>
  <si>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</si>
  <si>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</si>
  <si>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</si>
  <si>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</si>
  <si>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</si>
  <si>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</si>
  <si>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</si>
  <si>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</si>
  <si>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</si>
  <si>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</si>
  <si>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</si>
  <si>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</si>
  <si>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</si>
  <si>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</si>
  <si>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</si>
  <si>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</si>
  <si>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</si>
  <si>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</si>
  <si>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</si>
  <si>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</si>
  <si>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</si>
  <si>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</si>
  <si>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</si>
  <si>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</si>
  <si>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</si>
  <si>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</si>
  <si>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</si>
  <si>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</si>
  <si>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</si>
  <si>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</si>
  <si>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</si>
  <si>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</si>
  <si>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</si>
  <si>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</si>
  <si>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</si>
  <si>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</si>
  <si>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</si>
  <si>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</si>
  <si>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</si>
  <si>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</si>
  <si>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</si>
  <si>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</si>
  <si>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</si>
  <si>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</si>
  <si>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</si>
  <si>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</si>
  <si>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</si>
  <si>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</si>
  <si>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</si>
  <si>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</si>
  <si>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</si>
  <si>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</si>
  <si>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</si>
  <si>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</si>
  <si>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</si>
  <si>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</si>
  <si>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</si>
  <si>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</si>
  <si>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</si>
  <si>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</si>
  <si>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</si>
  <si>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</si>
  <si>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</si>
  <si>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</si>
  <si>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</si>
  <si>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</si>
  <si>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</si>
  <si>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</si>
  <si>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</si>
  <si>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</si>
  <si>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</si>
  <si>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</si>
  <si>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</si>
  <si>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</si>
  <si>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</si>
  <si>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</si>
  <si>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</si>
  <si>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</si>
  <si>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</si>
  <si>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</si>
  <si>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</si>
  <si>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</si>
  <si>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</si>
  <si>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</si>
  <si>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</si>
  <si>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</si>
  <si>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</si>
  <si>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</si>
  <si>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</si>
  <si>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</si>
  <si>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</si>
  <si>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</si>
  <si>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</si>
  <si>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</si>
  <si>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</si>
  <si>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</si>
  <si>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</si>
  <si>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</si>
  <si>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</si>
  <si>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</si>
  <si>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</si>
  <si>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</si>
  <si>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</si>
  <si>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</si>
  <si>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</si>
  <si>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</si>
  <si>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</si>
  <si>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</si>
  <si>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</si>
  <si>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</si>
  <si>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</si>
  <si>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</si>
  <si>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</si>
  <si>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</si>
  <si>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</si>
  <si>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</si>
  <si>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</si>
  <si>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</si>
  <si>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</si>
  <si>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</si>
  <si>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</si>
  <si>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</si>
  <si>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</si>
  <si>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</si>
  <si>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</si>
  <si>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</si>
  <si>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</si>
  <si>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</si>
  <si>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</si>
  <si>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</si>
  <si>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</si>
  <si>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</si>
  <si>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</si>
  <si>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</si>
  <si>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</si>
  <si>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</si>
  <si>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</si>
  <si>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</si>
  <si>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</si>
  <si>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</si>
  <si>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</si>
  <si>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</si>
  <si>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</si>
  <si>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</si>
  <si>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</si>
  <si>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</si>
  <si>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</si>
  <si>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</si>
  <si>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</si>
  <si>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</si>
  <si>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</si>
  <si>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</si>
  <si>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</si>
  <si>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</si>
  <si>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</si>
  <si>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</si>
  <si>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</si>
  <si>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</si>
  <si>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</si>
  <si>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</si>
  <si>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</si>
  <si>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</si>
  <si>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</si>
  <si>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</si>
  <si>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</si>
  <si>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</si>
  <si>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</si>
  <si>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</si>
  <si>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</si>
  <si>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</si>
  <si>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</si>
  <si>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</si>
  <si>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</si>
  <si>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</si>
  <si>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</si>
  <si>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</si>
  <si>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</si>
  <si>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</si>
  <si>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</si>
  <si>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</si>
  <si>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</si>
  <si>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</si>
  <si>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</si>
  <si>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</si>
  <si>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</si>
  <si>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</si>
  <si>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</si>
  <si>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</si>
  <si>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</si>
  <si>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</si>
  <si>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</si>
  <si>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</si>
  <si>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</si>
  <si>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</si>
  <si>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</si>
  <si>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</si>
  <si>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</si>
  <si>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</si>
  <si>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</si>
  <si>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</si>
  <si>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</si>
  <si>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</si>
  <si>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</si>
  <si>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</si>
  <si>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</si>
  <si>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</si>
  <si>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</si>
  <si>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</si>
  <si>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</si>
  <si>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</si>
  <si>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</si>
  <si>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</si>
  <si>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</si>
  <si>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</si>
  <si>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</si>
  <si>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</si>
  <si>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</si>
  <si>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</si>
  <si>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</si>
  <si>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</si>
  <si>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</si>
  <si>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</si>
  <si>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</si>
  <si>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</si>
  <si>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</si>
  <si>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</si>
  <si>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</si>
  <si>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</si>
  <si>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</si>
  <si>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</si>
  <si>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</si>
  <si>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</si>
  <si>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</si>
  <si>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</si>
  <si>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</si>
  <si>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</si>
  <si>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</si>
  <si>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</si>
  <si>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</si>
  <si>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</si>
  <si>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</si>
  <si>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</si>
  <si>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</si>
  <si>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</si>
  <si>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</si>
  <si>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</si>
  <si>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</si>
  <si>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</si>
  <si>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</si>
  <si>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</si>
  <si>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</si>
  <si>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</si>
  <si>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</si>
  <si>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</si>
  <si>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</si>
  <si>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</si>
  <si>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</si>
  <si>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</si>
  <si>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</si>
  <si>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</si>
  <si>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</si>
  <si>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</si>
  <si>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</si>
  <si>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</si>
  <si>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</si>
  <si>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</si>
  <si>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</si>
  <si>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</si>
  <si>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</si>
  <si>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</si>
  <si>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</si>
  <si>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</si>
  <si>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</si>
  <si>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</si>
  <si>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</si>
  <si>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</si>
  <si>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</si>
  <si>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</si>
  <si>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</si>
  <si>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</si>
  <si>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</si>
  <si>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</si>
  <si>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</si>
  <si>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</si>
  <si>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</si>
  <si>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</si>
  <si>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</si>
  <si>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</si>
  <si>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</si>
  <si>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</si>
  <si>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</si>
  <si>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</si>
  <si>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</si>
  <si>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</si>
  <si>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</si>
  <si>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</si>
  <si>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</si>
  <si>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</si>
  <si>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</si>
  <si>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</si>
  <si>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</si>
  <si>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</si>
  <si>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</si>
  <si>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</si>
  <si>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</si>
  <si>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</si>
  <si>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</si>
  <si>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</si>
  <si>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</si>
  <si>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</si>
  <si>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</si>
  <si>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</si>
  <si>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</si>
  <si>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</si>
  <si>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</si>
  <si>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</si>
  <si>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</si>
  <si>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</si>
  <si>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</si>
  <si>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</si>
  <si>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</si>
  <si>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</si>
  <si>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</si>
  <si>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</si>
  <si>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</si>
  <si>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</si>
  <si>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</si>
  <si>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</si>
  <si>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</si>
  <si>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</si>
  <si>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</si>
  <si>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</si>
  <si>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</si>
  <si>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</si>
  <si>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</si>
  <si>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</si>
  <si>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</si>
  <si>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</si>
  <si>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</si>
  <si>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</si>
  <si>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</si>
  <si>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</si>
  <si>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</si>
  <si>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</si>
  <si>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</si>
  <si>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</si>
  <si>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</si>
  <si>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</si>
  <si>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</si>
  <si>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</si>
  <si>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</si>
  <si>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</si>
  <si>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</si>
  <si>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</si>
  <si>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</si>
  <si>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</si>
  <si>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</si>
  <si>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</si>
  <si>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</si>
  <si>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</si>
  <si>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</si>
  <si>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</si>
  <si>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</si>
  <si>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</si>
  <si>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</si>
  <si>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</si>
  <si>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</si>
  <si>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</si>
  <si>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</si>
  <si>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</si>
  <si>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</si>
  <si>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</si>
  <si>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</si>
  <si>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</si>
  <si>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</si>
  <si>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</si>
  <si>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</si>
  <si>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</si>
  <si>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</si>
  <si>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</si>
  <si>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</si>
  <si>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</si>
  <si>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</si>
  <si>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</si>
  <si>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</si>
  <si>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</si>
  <si>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</si>
  <si>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</si>
  <si>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</si>
  <si>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</si>
  <si>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</si>
  <si>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</si>
  <si>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</si>
  <si>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</si>
  <si>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</si>
  <si>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</si>
  <si>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</si>
  <si>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</si>
  <si>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</si>
  <si>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</si>
  <si>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</si>
  <si>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</si>
  <si>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</si>
  <si>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</si>
  <si>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</si>
  <si>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</si>
  <si>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</si>
  <si>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</si>
  <si>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</si>
  <si>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</si>
  <si>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</si>
  <si>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</si>
  <si>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</si>
  <si>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</si>
  <si>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</si>
  <si>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</si>
  <si>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</si>
  <si>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</si>
  <si>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</si>
  <si>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</si>
  <si>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</si>
  <si>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</si>
  <si>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</si>
  <si>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</si>
  <si>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</si>
  <si>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</si>
  <si>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</si>
  <si>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</si>
  <si>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</si>
  <si>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</si>
  <si>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</si>
  <si>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</si>
  <si>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</si>
  <si>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</si>
  <si>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</si>
  <si>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</si>
  <si>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</si>
  <si>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</si>
  <si>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</si>
  <si>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</si>
  <si>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</si>
  <si>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</si>
  <si>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</si>
  <si>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</si>
  <si>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</si>
  <si>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</si>
  <si>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</si>
  <si>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</si>
  <si>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</si>
  <si>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</si>
  <si>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</si>
  <si>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</si>
  <si>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</si>
  <si>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</si>
  <si>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</si>
  <si>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</si>
  <si>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</si>
  <si>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</si>
  <si>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</si>
  <si>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</si>
  <si>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</si>
  <si>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</si>
  <si>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</si>
  <si>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</si>
  <si>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</si>
  <si>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</si>
  <si>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</si>
  <si>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</si>
  <si>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</si>
  <si>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</si>
  <si>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</si>
  <si>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</si>
  <si>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</si>
  <si>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</si>
  <si>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</si>
  <si>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</si>
  <si>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</si>
  <si>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</si>
  <si>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</si>
  <si>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</si>
  <si>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</si>
  <si>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</si>
  <si>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</si>
  <si>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</si>
  <si>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</si>
  <si>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</si>
  <si>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</si>
  <si>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</si>
  <si>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</si>
  <si>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</si>
  <si>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</si>
  <si>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</si>
  <si>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</si>
  <si>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</si>
  <si>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</si>
  <si>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</si>
  <si>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</si>
  <si>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</si>
  <si>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</si>
  <si>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</si>
  <si>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</si>
  <si>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</si>
  <si>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</si>
  <si>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</si>
  <si>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</si>
  <si>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</si>
  <si>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</si>
  <si>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</si>
  <si>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</si>
  <si>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</si>
  <si>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</si>
  <si>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</si>
  <si>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</si>
  <si>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</si>
  <si>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</si>
  <si>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</si>
  <si>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</si>
  <si>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</si>
  <si>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</si>
  <si>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</si>
  <si>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</si>
  <si>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</si>
  <si>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</si>
  <si>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</si>
  <si>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</si>
  <si>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</si>
  <si>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</si>
  <si>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</si>
  <si>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</si>
  <si>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</si>
  <si>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</si>
  <si>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</si>
  <si>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</si>
  <si>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</si>
  <si>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</si>
  <si>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</si>
  <si>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</si>
  <si>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</si>
  <si>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</si>
  <si>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</si>
  <si>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</si>
  <si>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</si>
  <si>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</si>
  <si>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</si>
  <si>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</si>
  <si>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</si>
  <si>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</si>
  <si>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</si>
  <si>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</si>
  <si>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</si>
  <si>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</si>
  <si>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</si>
  <si>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</si>
  <si>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</si>
  <si>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</si>
  <si>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</si>
  <si>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</si>
  <si>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</si>
  <si>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</si>
  <si>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</si>
  <si>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</si>
  <si>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</si>
  <si>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</si>
  <si>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</si>
  <si>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</si>
  <si>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</si>
  <si>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</si>
  <si>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</si>
  <si>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</si>
  <si>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</si>
  <si>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</si>
  <si>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</si>
  <si>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</si>
  <si>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</si>
  <si>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</si>
  <si>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</si>
  <si>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</si>
  <si>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</si>
  <si>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</si>
  <si>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</si>
  <si>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</si>
  <si>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</si>
  <si>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</si>
  <si>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</si>
  <si>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</si>
  <si>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</si>
  <si>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</si>
  <si>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</si>
  <si>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</si>
  <si>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</si>
  <si>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</si>
  <si>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</si>
  <si>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</si>
  <si>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</si>
  <si>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</si>
  <si>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</si>
  <si>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</si>
  <si>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</si>
  <si>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</si>
  <si>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</si>
  <si>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</si>
  <si>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</si>
  <si>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</si>
  <si>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</si>
  <si>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</si>
  <si>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</si>
  <si>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</si>
  <si>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</si>
  <si>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</si>
  <si>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</si>
  <si>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</si>
  <si>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</si>
  <si>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</si>
  <si>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</si>
  <si>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</si>
  <si>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</si>
  <si>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</si>
  <si>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</si>
  <si>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</si>
  <si>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</si>
  <si>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</si>
  <si>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</si>
  <si>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</si>
  <si>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</si>
  <si>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</si>
  <si>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</si>
  <si>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</si>
  <si>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</si>
  <si>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</si>
  <si>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</si>
  <si>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</si>
  <si>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</si>
  <si>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</si>
  <si>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</si>
  <si>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</si>
  <si>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</si>
  <si>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</si>
  <si>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</si>
  <si>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</si>
  <si>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</si>
  <si>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</si>
  <si>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</si>
  <si>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</si>
  <si>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</si>
  <si>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</si>
  <si>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</si>
  <si>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</si>
  <si>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</si>
  <si>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</si>
  <si>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</si>
  <si>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</si>
  <si>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</si>
  <si>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</si>
  <si>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</si>
  <si>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</si>
  <si>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</si>
  <si>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</si>
  <si>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</si>
  <si>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</si>
  <si>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</si>
  <si>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</si>
  <si>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</si>
  <si>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</si>
  <si>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</si>
  <si>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</si>
  <si>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</si>
  <si>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</si>
  <si>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</si>
  <si>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</si>
  <si>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</si>
  <si>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</si>
  <si>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</si>
  <si>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</si>
  <si>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</si>
  <si>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</si>
  <si>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</si>
  <si>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</si>
  <si>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</si>
  <si>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</si>
  <si>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</si>
  <si>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</si>
  <si>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</si>
  <si>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</si>
  <si>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</si>
  <si>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</si>
  <si>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</si>
  <si>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</si>
  <si>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</si>
  <si>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</si>
  <si>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</si>
  <si>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</si>
  <si>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</si>
  <si>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</si>
  <si>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</si>
  <si>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</si>
  <si>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</si>
  <si>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</si>
  <si>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</si>
  <si>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</si>
  <si>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</si>
  <si>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</si>
  <si>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</si>
  <si>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</si>
  <si>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</si>
  <si>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</si>
  <si>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</si>
  <si>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</si>
  <si>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</si>
  <si>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</si>
  <si>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</si>
  <si>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</si>
  <si>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</si>
  <si>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</si>
  <si>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</si>
  <si>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</si>
  <si>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</si>
  <si>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</si>
  <si>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</si>
  <si>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</si>
  <si>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</si>
  <si>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</si>
  <si>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</si>
  <si>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</si>
  <si>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</si>
  <si>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</si>
  <si>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</si>
  <si>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</si>
  <si>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</si>
  <si>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</si>
  <si>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</si>
  <si>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</si>
  <si>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</si>
  <si>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</si>
  <si>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</si>
  <si>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</si>
  <si>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</si>
  <si>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</si>
  <si>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</si>
  <si>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</si>
  <si>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</si>
  <si>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</si>
  <si>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</si>
  <si>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</si>
  <si>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</si>
  <si>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</si>
  <si>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</si>
  <si>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</si>
  <si>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</si>
  <si>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</si>
  <si>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</si>
  <si>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</si>
  <si>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</si>
  <si>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</si>
  <si>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</si>
  <si>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</si>
  <si>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</si>
  <si>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</si>
  <si>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</si>
  <si>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</si>
  <si>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</si>
  <si>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</si>
  <si>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</si>
  <si>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</si>
  <si>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</si>
  <si>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</si>
  <si>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</si>
  <si>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</si>
  <si>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</si>
  <si>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</si>
  <si>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</si>
  <si>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</si>
  <si>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</si>
  <si>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</si>
  <si>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</si>
  <si>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</si>
  <si>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</si>
  <si>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</si>
  <si>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</si>
  <si>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</si>
  <si>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</si>
  <si>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</si>
  <si>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</si>
  <si>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</si>
  <si>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</si>
  <si>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</si>
  <si>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</si>
  <si>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</si>
  <si>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</si>
  <si>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</si>
  <si>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</si>
  <si>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</si>
  <si>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</si>
  <si>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</si>
  <si>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</si>
  <si>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</si>
  <si>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</si>
  <si>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</si>
  <si>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</si>
  <si>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</si>
  <si>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</si>
  <si>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</si>
  <si>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</si>
  <si>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</si>
  <si>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</si>
  <si>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</si>
  <si>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</si>
  <si>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</si>
  <si>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</si>
  <si>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</si>
  <si>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</si>
  <si>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</si>
  <si>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</si>
  <si>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</si>
  <si>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</si>
  <si>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</si>
  <si>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</si>
  <si>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</si>
  <si>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</si>
  <si>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</si>
  <si>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</si>
  <si>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</si>
  <si>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</si>
  <si>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</si>
  <si>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</si>
  <si>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</si>
  <si>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</si>
  <si>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</si>
  <si>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</si>
  <si>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</si>
  <si>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</si>
  <si>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</si>
  <si>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</si>
  <si>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</si>
  <si>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</si>
  <si>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</si>
  <si>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</si>
  <si>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</si>
  <si>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</si>
  <si>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</si>
  <si>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</si>
  <si>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</si>
  <si>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</si>
  <si>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</si>
  <si>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</si>
  <si>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</si>
  <si>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</si>
  <si>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</si>
  <si>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</si>
  <si>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</si>
  <si>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</si>
  <si>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</si>
  <si>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</si>
  <si>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</si>
  <si>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</si>
  <si>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</si>
  <si>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</si>
  <si>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</si>
  <si>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</si>
  <si>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</si>
  <si>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</si>
  <si>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</si>
  <si>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</si>
  <si>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</si>
  <si>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</si>
  <si>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</si>
  <si>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</si>
  <si>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</si>
  <si>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</si>
  <si>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</si>
  <si>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</si>
  <si>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</si>
  <si>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</si>
  <si>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</si>
  <si>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</si>
  <si>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</si>
  <si>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</si>
  <si>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</si>
  <si>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</si>
  <si>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</si>
  <si>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</si>
  <si>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</si>
  <si>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</si>
  <si>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</si>
  <si>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</si>
  <si>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</si>
  <si>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</si>
  <si>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</si>
  <si>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</si>
  <si>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</si>
  <si>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</si>
  <si>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</si>
  <si>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</si>
  <si>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</si>
  <si>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</si>
  <si>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</si>
  <si>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</si>
  <si>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</si>
  <si>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</si>
  <si>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</si>
  <si>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</si>
  <si>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</si>
  <si>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</si>
  <si>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</si>
  <si>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</si>
  <si>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</si>
  <si>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</si>
  <si>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</si>
  <si>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</si>
  <si>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</si>
  <si>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</si>
  <si>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</si>
  <si>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</si>
  <si>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</si>
  <si>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</si>
  <si>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</si>
  <si>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</si>
  <si>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</si>
  <si>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</si>
  <si>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</si>
  <si>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</si>
  <si>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</si>
  <si>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</si>
  <si>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</si>
  <si>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</si>
  <si>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</si>
  <si>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</si>
  <si>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</si>
  <si>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</si>
  <si>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</si>
  <si>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</si>
  <si>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</si>
  <si>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</si>
  <si>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</si>
  <si>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</si>
  <si>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</si>
  <si>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</si>
  <si>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</si>
  <si>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</si>
  <si>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</si>
  <si>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</si>
  <si>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</si>
  <si>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</si>
  <si>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</si>
  <si>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</si>
  <si>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</si>
  <si>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</si>
  <si>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</si>
  <si>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</si>
  <si>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</si>
  <si>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</si>
  <si>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</si>
  <si>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</si>
  <si>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</si>
  <si>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</si>
  <si>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</si>
  <si>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</si>
  <si>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</si>
  <si>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</si>
  <si>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</si>
  <si>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</si>
  <si>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</si>
  <si>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</si>
  <si>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</si>
  <si>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</si>
  <si>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</si>
  <si>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</si>
  <si>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</si>
  <si>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</si>
  <si>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</si>
  <si>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</si>
  <si>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</si>
  <si>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</si>
  <si>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</si>
  <si>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</si>
  <si>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</si>
  <si>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</si>
  <si>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</si>
  <si>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</si>
  <si>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</si>
  <si>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</si>
  <si>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</si>
  <si>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</si>
  <si>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</si>
  <si>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</si>
  <si>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</si>
  <si>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</si>
  <si>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</si>
  <si>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</si>
  <si>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</si>
  <si>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</si>
  <si>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</si>
  <si>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</si>
  <si>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</si>
  <si>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</si>
  <si>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</si>
  <si>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</si>
  <si>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</si>
  <si>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</si>
  <si>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</si>
  <si>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</si>
  <si>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</si>
  <si>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</si>
  <si>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</si>
  <si>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</si>
  <si>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</si>
  <si>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</si>
  <si>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</si>
  <si>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</si>
  <si>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</si>
  <si>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</si>
  <si>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</si>
  <si>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</si>
  <si>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</si>
  <si>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</si>
  <si>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</si>
  <si>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</si>
  <si>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</si>
  <si>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</si>
  <si>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</si>
  <si>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</si>
  <si>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</si>
  <si>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</si>
  <si>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</si>
  <si>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</si>
  <si>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</si>
  <si>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</si>
  <si>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</si>
  <si>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</si>
  <si>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</si>
  <si>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</si>
  <si>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</si>
  <si>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</si>
  <si>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</si>
  <si>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</si>
  <si>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</si>
  <si>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</si>
  <si>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</si>
  <si>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</si>
  <si>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</si>
  <si>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</si>
  <si>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</si>
  <si>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</si>
  <si>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</si>
  <si>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</si>
  <si>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</si>
  <si>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</si>
  <si>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</si>
  <si>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</si>
  <si>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</si>
  <si>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</si>
  <si>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</si>
  <si>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</si>
  <si>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</si>
  <si>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</si>
  <si>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</si>
  <si>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</si>
  <si>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</si>
  <si>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</si>
  <si>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</si>
  <si>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</si>
  <si>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</si>
  <si>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</si>
  <si>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</si>
  <si>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</si>
  <si>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</si>
  <si>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</si>
  <si>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</si>
  <si>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</si>
  <si>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</si>
  <si>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</si>
  <si>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</si>
  <si>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</si>
  <si>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</si>
  <si>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</si>
  <si>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</si>
  <si>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</si>
  <si>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</si>
  <si>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</si>
  <si>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</si>
  <si>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</si>
  <si>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</si>
  <si>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</si>
  <si>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</si>
  <si>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</si>
  <si>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</si>
  <si>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</si>
  <si>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</si>
  <si>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</si>
  <si>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</si>
  <si>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</si>
  <si>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</si>
  <si>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</si>
  <si>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</si>
  <si>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</si>
  <si>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</si>
  <si>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</si>
  <si>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</si>
  <si>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</si>
  <si>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</si>
  <si>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</si>
  <si>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</si>
  <si>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</si>
  <si>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</si>
  <si>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</si>
  <si>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</si>
  <si>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</si>
  <si>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</si>
  <si>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</si>
  <si>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</si>
  <si>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</si>
  <si>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</si>
  <si>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</si>
  <si>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</si>
  <si>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</si>
  <si>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</si>
  <si>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</si>
  <si>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</si>
  <si>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</si>
  <si>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</si>
  <si>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</si>
  <si>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</si>
  <si>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</si>
  <si>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</si>
  <si>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</si>
  <si>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</si>
  <si>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</si>
  <si>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</si>
  <si>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</si>
  <si>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</si>
  <si>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</si>
  <si>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</si>
  <si>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</si>
  <si>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</si>
  <si>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</si>
  <si>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</si>
  <si>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</si>
  <si>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</si>
  <si>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</si>
  <si>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</si>
  <si>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</si>
  <si>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</si>
  <si>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</si>
  <si>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</si>
  <si>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</si>
  <si>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</si>
  <si>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</si>
  <si>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</si>
  <si>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</si>
  <si>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</si>
  <si>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</si>
  <si>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</si>
  <si>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</si>
  <si>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</si>
  <si>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</si>
  <si>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</si>
  <si>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</si>
  <si>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</si>
  <si>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</si>
  <si>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</si>
  <si>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</si>
  <si>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</si>
  <si>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</si>
  <si>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</si>
  <si>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</si>
  <si>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</si>
  <si>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</si>
  <si>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</si>
  <si>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</si>
  <si>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</si>
  <si>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</si>
  <si>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</si>
  <si>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</si>
  <si>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</si>
  <si>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</si>
  <si>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</si>
  <si>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</si>
  <si>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</si>
  <si>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</si>
  <si>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</si>
  <si>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</si>
  <si>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</si>
  <si>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</si>
  <si>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</si>
  <si>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</si>
  <si>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</si>
  <si>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</si>
  <si>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</si>
  <si>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</si>
  <si>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</si>
  <si>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</si>
  <si>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</si>
  <si>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</si>
  <si>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</si>
  <si>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</si>
  <si>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</si>
  <si>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</si>
  <si>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</si>
  <si>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</si>
  <si>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</si>
  <si>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</si>
  <si>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</si>
  <si>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</si>
  <si>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</si>
  <si>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</si>
  <si>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</si>
  <si>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</si>
  <si>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</si>
  <si>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</si>
  <si>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</si>
  <si>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</si>
  <si>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</si>
  <si>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</si>
  <si>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</si>
  <si>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</si>
  <si>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</si>
  <si>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</si>
  <si>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</si>
  <si>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</si>
  <si>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</si>
  <si>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</si>
  <si>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</si>
  <si>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</si>
  <si>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</si>
  <si>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</si>
  <si>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</si>
  <si>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</si>
  <si>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</si>
  <si>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</si>
  <si>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</si>
  <si>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</si>
  <si>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</si>
  <si>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</si>
  <si>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</si>
  <si>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</si>
  <si>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</si>
  <si>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</si>
  <si>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</si>
  <si>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</si>
  <si>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</si>
  <si>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</si>
  <si>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</si>
  <si>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</si>
  <si>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</si>
  <si>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</si>
  <si>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</si>
  <si>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</si>
  <si>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</si>
  <si>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</si>
  <si>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</si>
  <si>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</si>
  <si>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</si>
  <si>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</si>
  <si>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</si>
  <si>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</si>
  <si>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</si>
  <si>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</si>
  <si>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</si>
  <si>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</si>
  <si>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</si>
  <si>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</si>
  <si>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</si>
  <si>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</si>
  <si>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</si>
  <si>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</si>
  <si>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</si>
  <si>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</si>
  <si>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</si>
  <si>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</si>
  <si>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</si>
  <si>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</si>
  <si>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</si>
  <si>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</si>
  <si>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</si>
  <si>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</si>
  <si>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</si>
  <si>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</si>
  <si>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</si>
  <si>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</si>
  <si>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</si>
  <si>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</si>
  <si>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</si>
  <si>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</si>
  <si>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</si>
  <si>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</si>
  <si>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</si>
  <si>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</si>
  <si>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</si>
  <si>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</si>
  <si>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</si>
  <si>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</si>
  <si>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</si>
  <si>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</si>
  <si>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</si>
  <si>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</si>
  <si>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</si>
  <si>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</si>
  <si>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</si>
  <si>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</si>
  <si>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</si>
  <si>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</si>
  <si>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</si>
  <si>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</si>
  <si>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</si>
  <si>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</si>
  <si>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</si>
  <si>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</si>
  <si>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</si>
  <si>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</si>
  <si>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</si>
  <si>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</si>
  <si>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</si>
  <si>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</si>
  <si>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</si>
  <si>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</si>
  <si>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</si>
  <si>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</si>
  <si>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</si>
  <si>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</si>
  <si>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</si>
  <si>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</si>
  <si>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</si>
  <si>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</si>
  <si>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</si>
  <si>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</si>
  <si>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</si>
  <si>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</si>
  <si>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</si>
  <si>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</si>
  <si>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</si>
  <si>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</si>
  <si>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</si>
  <si>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</si>
  <si>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</si>
  <si>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</si>
  <si>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</si>
  <si>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</si>
  <si>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</si>
  <si>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</si>
  <si>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</si>
  <si>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</si>
  <si>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</si>
  <si>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</si>
  <si>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</si>
  <si>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</si>
  <si>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</si>
  <si>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</si>
  <si>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</si>
  <si>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</si>
  <si>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</si>
  <si>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</si>
  <si>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</si>
  <si>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</si>
  <si>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</si>
  <si>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</si>
  <si>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</si>
  <si>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</si>
  <si>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</si>
  <si>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</si>
  <si>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</si>
  <si>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</si>
  <si>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</si>
  <si>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</si>
  <si>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</si>
  <si>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</si>
  <si>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</si>
  <si>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</si>
  <si>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</si>
  <si>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</si>
  <si>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</si>
  <si>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</si>
  <si>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</si>
  <si>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</si>
  <si>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</si>
  <si>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</si>
  <si>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</si>
  <si>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</si>
  <si>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</si>
  <si>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</si>
  <si>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</si>
  <si>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</si>
  <si>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</si>
  <si>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</si>
  <si>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</si>
  <si>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</si>
  <si>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</si>
  <si>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</si>
  <si>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</si>
  <si>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</si>
  <si>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</si>
  <si>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</si>
  <si>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</si>
  <si>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</si>
  <si>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</si>
  <si>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</si>
  <si>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</si>
  <si>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</si>
  <si>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</si>
  <si>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</si>
  <si>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</si>
  <si>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</si>
  <si>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</si>
  <si>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</si>
  <si>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</si>
  <si>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</si>
  <si>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</si>
  <si>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</si>
  <si>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</si>
  <si>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</si>
  <si>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</si>
  <si>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</si>
  <si>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</si>
  <si>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</si>
  <si>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</si>
  <si>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</si>
  <si>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</si>
  <si>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</si>
  <si>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</si>
  <si>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</si>
  <si>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</si>
  <si>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</si>
  <si>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</si>
  <si>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</si>
  <si>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</si>
  <si>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</si>
  <si>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</si>
  <si>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</si>
  <si>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</si>
  <si>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</si>
  <si>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</si>
  <si>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</si>
  <si>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</si>
  <si>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</si>
  <si>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</si>
  <si>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</si>
  <si>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</si>
  <si>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</si>
  <si>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</si>
  <si>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</si>
  <si>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</si>
  <si>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</si>
  <si>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</si>
  <si>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</si>
  <si>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</si>
  <si>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</si>
  <si>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</si>
  <si>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</si>
  <si>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</si>
  <si>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</si>
  <si>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</si>
  <si>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</si>
  <si>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</si>
  <si>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</si>
  <si>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</si>
  <si>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</si>
  <si>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</si>
  <si>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</si>
  <si>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</si>
  <si>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</si>
  <si>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</si>
  <si>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</si>
  <si>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</si>
  <si>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</si>
  <si>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</si>
  <si>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</si>
  <si>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</si>
  <si>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</si>
  <si>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</si>
  <si>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</si>
  <si>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</si>
  <si>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</si>
  <si>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</si>
  <si>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</si>
  <si>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</si>
  <si>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</si>
  <si>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</si>
  <si>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</si>
  <si>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</si>
  <si>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</si>
  <si>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</si>
  <si>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</si>
  <si>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</si>
  <si>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</si>
  <si>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</si>
  <si>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</si>
  <si>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</si>
  <si>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</si>
  <si>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</si>
  <si>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</si>
  <si>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</si>
  <si>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</si>
  <si>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</si>
  <si>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</si>
  <si>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</si>
  <si>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</si>
  <si>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</si>
  <si>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</si>
  <si>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</si>
  <si>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</si>
  <si>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</si>
  <si>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</si>
  <si>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</si>
  <si>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</si>
  <si>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</si>
  <si>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</si>
  <si>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</si>
  <si>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</si>
  <si>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</si>
  <si>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</si>
  <si>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</si>
  <si>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</si>
  <si>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</si>
  <si>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</si>
  <si>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</si>
  <si>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</si>
  <si>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</si>
  <si>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</si>
  <si>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</si>
  <si>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</si>
  <si>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</si>
  <si>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</si>
  <si>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</si>
  <si>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</si>
  <si>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</si>
  <si>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</si>
  <si>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</si>
  <si>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</si>
  <si>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</si>
  <si>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</si>
  <si>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</si>
  <si>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</si>
  <si>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</si>
  <si>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</si>
  <si>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</si>
  <si>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</si>
  <si>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</si>
  <si>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</si>
  <si>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</si>
  <si>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</si>
  <si>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</si>
  <si>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</si>
  <si>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</si>
  <si>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</si>
  <si>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</si>
  <si>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</si>
  <si>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</si>
  <si>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</si>
  <si>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</si>
  <si>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</si>
  <si>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</si>
  <si>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</si>
  <si>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</si>
  <si>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</si>
  <si>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</si>
  <si>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</si>
  <si>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</si>
  <si>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</si>
  <si>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</si>
  <si>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</si>
  <si>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</si>
  <si>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</si>
  <si>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</si>
  <si>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</si>
  <si>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</si>
  <si>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</si>
  <si>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</si>
  <si>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</si>
  <si>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</si>
  <si>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</si>
  <si>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</si>
  <si>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</si>
  <si>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</si>
  <si>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</si>
  <si>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</si>
  <si>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</si>
  <si>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</si>
  <si>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</si>
  <si>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</si>
  <si>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</si>
  <si>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</si>
  <si>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</si>
  <si>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</si>
  <si>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</si>
  <si>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</si>
  <si>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</si>
  <si>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</si>
  <si>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</si>
  <si>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</si>
  <si>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</si>
  <si>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</si>
  <si>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</si>
  <si>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</si>
  <si>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</si>
  <si>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</si>
  <si>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</si>
  <si>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</si>
  <si>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</si>
  <si>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</si>
  <si>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</si>
  <si>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</si>
  <si>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</si>
  <si>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</si>
  <si>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</si>
  <si>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</si>
  <si>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</si>
  <si>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</si>
  <si>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</si>
  <si>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</si>
  <si>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</si>
  <si>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</si>
  <si>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</si>
  <si>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</si>
  <si>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</si>
  <si>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</si>
  <si>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</si>
  <si>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</si>
  <si>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</si>
  <si>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</si>
  <si>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</si>
  <si>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</si>
  <si>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</si>
  <si>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</si>
  <si>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</si>
  <si>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</si>
  <si>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</si>
  <si>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</si>
  <si>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</si>
  <si>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</si>
  <si>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</si>
  <si>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</si>
  <si>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</si>
  <si>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</si>
  <si>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</si>
  <si>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</si>
  <si>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</si>
  <si>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</si>
  <si>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</si>
  <si>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</si>
  <si>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</si>
  <si>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</si>
  <si>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</si>
  <si>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</si>
  <si>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</si>
  <si>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</si>
  <si>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</si>
  <si>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</si>
  <si>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</si>
  <si>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</si>
  <si>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</si>
  <si>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</si>
  <si>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</si>
  <si>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</si>
  <si>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</si>
  <si>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</si>
  <si>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</si>
  <si>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</si>
  <si>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</si>
  <si>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</si>
  <si>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</si>
  <si>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</si>
  <si>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</si>
  <si>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</si>
  <si>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</si>
  <si>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</si>
  <si>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</si>
  <si>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</si>
  <si>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</si>
  <si>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</si>
  <si>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</si>
  <si>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</si>
  <si>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</si>
  <si>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</si>
  <si>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</si>
  <si>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</si>
  <si>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</si>
  <si>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</si>
  <si>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</si>
  <si>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</si>
  <si>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</si>
  <si>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</si>
  <si>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</si>
  <si>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</si>
  <si>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</si>
  <si>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</si>
  <si>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</si>
  <si>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</si>
  <si>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</si>
  <si>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</si>
  <si>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</si>
  <si>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</si>
  <si>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</si>
  <si>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</si>
  <si>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</si>
  <si>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</si>
  <si>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</si>
  <si>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</si>
  <si>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</si>
  <si>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</si>
  <si>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</si>
  <si>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</si>
  <si>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</si>
  <si>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</si>
  <si>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</si>
  <si>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</si>
  <si>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</si>
  <si>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</si>
  <si>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</si>
  <si>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</si>
  <si>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</si>
  <si>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</si>
  <si>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</si>
  <si>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</si>
  <si>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</si>
  <si>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</si>
  <si>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</si>
  <si>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</si>
  <si>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</si>
  <si>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</si>
  <si>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</si>
  <si>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</si>
  <si>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</si>
  <si>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</si>
  <si>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</si>
  <si>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</si>
  <si>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</si>
  <si>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</si>
  <si>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</si>
  <si>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</si>
  <si>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</si>
  <si>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</si>
  <si>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</si>
  <si>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</si>
  <si>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</si>
  <si>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</si>
  <si>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</si>
  <si>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</si>
  <si>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</si>
  <si>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</si>
  <si>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</si>
  <si>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</si>
  <si>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</si>
  <si>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</si>
  <si>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</si>
  <si>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</si>
  <si>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</si>
  <si>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</si>
  <si>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</si>
  <si>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</si>
  <si>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</si>
  <si>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</si>
  <si>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</si>
  <si>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</si>
  <si>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</si>
  <si>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</si>
  <si>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</si>
  <si>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</si>
  <si>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</si>
  <si>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</si>
  <si>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</si>
  <si>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</si>
  <si>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</si>
  <si>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</si>
  <si>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</si>
  <si>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</si>
  <si>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</si>
  <si>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</si>
  <si>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</si>
  <si>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</si>
  <si>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</si>
  <si>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</si>
  <si>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</si>
  <si>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</si>
  <si>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</si>
  <si>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</si>
  <si>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</si>
  <si>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</si>
  <si>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</si>
  <si>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</si>
  <si>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</si>
  <si>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</si>
  <si>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</si>
  <si>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</si>
  <si>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</si>
  <si>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</si>
  <si>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</si>
  <si>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</si>
  <si>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</si>
  <si>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</si>
  <si>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</si>
  <si>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</si>
  <si>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</si>
  <si>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</si>
  <si>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</si>
  <si>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</si>
  <si>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</si>
  <si>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</si>
  <si>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</si>
  <si>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</si>
  <si>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</si>
  <si>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</si>
  <si>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</si>
  <si>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</si>
  <si>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</si>
  <si>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</si>
  <si>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</si>
  <si>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</si>
  <si>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</si>
  <si>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</si>
  <si>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</si>
  <si>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</si>
  <si>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</si>
  <si>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</si>
  <si>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</si>
  <si>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</si>
  <si>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</si>
  <si>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</si>
  <si>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</si>
  <si>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</si>
  <si>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</si>
  <si>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</si>
  <si>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</si>
  <si>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</si>
  <si>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</si>
  <si>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</si>
  <si>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</si>
  <si>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</si>
  <si>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</si>
  <si>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</si>
  <si>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</si>
  <si>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</si>
  <si>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</si>
  <si>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</si>
  <si>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</si>
  <si>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</si>
  <si>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</si>
  <si>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</si>
  <si>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</si>
  <si>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</si>
  <si>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</si>
  <si>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</si>
  <si>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</si>
  <si>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</si>
  <si>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</si>
  <si>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</si>
  <si>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</si>
  <si>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</si>
  <si>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</si>
  <si>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</si>
  <si>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</si>
  <si>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</si>
  <si>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</si>
  <si>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</si>
  <si>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</si>
  <si>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</si>
  <si>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</si>
  <si>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</si>
  <si>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</si>
  <si>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</si>
  <si>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</si>
  <si>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</si>
  <si>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</si>
  <si>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</si>
  <si>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</si>
  <si>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</si>
  <si>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</si>
  <si>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</si>
  <si>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</si>
  <si>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</si>
  <si>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</si>
  <si>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</si>
  <si>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</si>
  <si>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</si>
  <si>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</si>
  <si>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</si>
  <si>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</si>
  <si>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</si>
  <si>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</si>
  <si>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</si>
  <si>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</si>
  <si>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</si>
  <si>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</si>
  <si>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</si>
  <si>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</si>
  <si>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</si>
  <si>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</si>
  <si>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</si>
  <si>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</si>
  <si>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</si>
  <si>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</si>
  <si>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</si>
  <si>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</si>
  <si>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</si>
  <si>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</si>
  <si>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</si>
  <si>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</si>
  <si>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</si>
  <si>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</si>
  <si>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</si>
  <si>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</si>
  <si>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</si>
  <si>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</si>
  <si>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</si>
  <si>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</si>
  <si>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</si>
  <si>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</si>
  <si>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</si>
  <si>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</si>
  <si>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</si>
  <si>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</si>
  <si>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</si>
  <si>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</si>
  <si>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</si>
  <si>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</si>
  <si>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</si>
  <si>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</si>
  <si>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</si>
  <si>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</si>
  <si>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</si>
  <si>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</si>
  <si>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</si>
  <si>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</si>
  <si>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</si>
  <si>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</si>
  <si>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</si>
  <si>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</si>
  <si>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</si>
  <si>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</si>
  <si>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</si>
  <si>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</si>
  <si>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</si>
  <si>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</si>
  <si>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</si>
  <si>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</si>
  <si>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</si>
  <si>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</si>
  <si>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</si>
  <si>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</si>
  <si>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</si>
  <si>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</si>
  <si>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</si>
  <si>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</si>
  <si>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</si>
  <si>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</si>
  <si>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</si>
  <si>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</si>
  <si>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</si>
  <si>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</si>
  <si>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</si>
  <si>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</si>
  <si>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</si>
  <si>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</si>
  <si>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</si>
  <si>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</si>
  <si>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</si>
  <si>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</si>
  <si>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</si>
  <si>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</si>
  <si>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</si>
  <si>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</si>
  <si>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</si>
  <si>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</si>
  <si>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</si>
  <si>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</si>
  <si>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</si>
  <si>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</si>
  <si>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</si>
  <si>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</si>
  <si>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</si>
  <si>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</si>
  <si>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</si>
  <si>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</si>
  <si>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</si>
  <si>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</si>
  <si>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</si>
  <si>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</si>
  <si>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</si>
  <si>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</si>
  <si>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</si>
  <si>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</si>
  <si>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</si>
  <si>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</si>
  <si>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</si>
  <si>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</si>
  <si>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</si>
  <si>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</si>
  <si>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</si>
  <si>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</si>
  <si>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</si>
  <si>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</si>
  <si>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</si>
  <si>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</si>
  <si>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</si>
  <si>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</si>
  <si>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</si>
  <si>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</si>
  <si>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</si>
  <si>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</si>
  <si>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</si>
  <si>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</si>
  <si>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</si>
  <si>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</si>
  <si>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</si>
  <si>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</si>
  <si>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</si>
  <si>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</si>
  <si>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</si>
  <si>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</si>
  <si>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</si>
  <si>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</si>
  <si>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</si>
  <si>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</si>
  <si>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</si>
  <si>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</si>
  <si>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</si>
  <si>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</si>
  <si>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</si>
  <si>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</si>
  <si>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</si>
  <si>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</si>
  <si>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</si>
  <si>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</si>
  <si>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</si>
  <si>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</si>
  <si>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</si>
  <si>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</si>
  <si>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</si>
  <si>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</si>
  <si>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</si>
  <si>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</si>
  <si>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</si>
  <si>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</si>
  <si>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</si>
  <si>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</si>
  <si>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</si>
  <si>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</si>
  <si>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</si>
  <si>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</si>
  <si>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</si>
  <si>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</si>
  <si>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</si>
  <si>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</si>
  <si>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</si>
  <si>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</si>
  <si>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</si>
  <si>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</si>
  <si>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</si>
  <si>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</si>
  <si>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</si>
  <si>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</si>
  <si>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</si>
  <si>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</si>
  <si>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</si>
  <si>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</si>
  <si>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</si>
  <si>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</si>
  <si>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</si>
  <si>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</si>
  <si>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</si>
  <si>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</si>
  <si>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</si>
  <si>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</si>
  <si>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</si>
  <si>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</si>
  <si>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</si>
  <si>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</si>
  <si>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</si>
  <si>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</si>
  <si>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</si>
  <si>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</si>
  <si>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</si>
  <si>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</si>
  <si>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</si>
  <si>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</si>
  <si>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</si>
  <si>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</si>
  <si>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</si>
  <si>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</si>
  <si>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</si>
  <si>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</si>
  <si>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</si>
  <si>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</si>
  <si>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</si>
  <si>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</si>
  <si>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</si>
  <si>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</si>
  <si>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</si>
  <si>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</si>
  <si>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</si>
  <si>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</si>
  <si>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</si>
  <si>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</si>
  <si>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</si>
  <si>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</si>
  <si>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</si>
  <si>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</si>
  <si>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</si>
  <si>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</si>
  <si>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</si>
  <si>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</si>
  <si>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</si>
  <si>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</si>
  <si>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</si>
  <si>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</si>
  <si>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</si>
  <si>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</si>
  <si>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</si>
  <si>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</si>
  <si>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</si>
  <si>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</si>
  <si>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</si>
  <si>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</si>
  <si>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</si>
  <si>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</si>
  <si>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</si>
  <si>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</si>
  <si>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</si>
  <si>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</si>
  <si>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</si>
  <si>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</si>
  <si>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</si>
  <si>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</si>
  <si>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</si>
  <si>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</si>
  <si>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</si>
  <si>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</si>
  <si>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</si>
  <si>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</si>
  <si>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</si>
  <si>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</si>
  <si>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</si>
  <si>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</si>
  <si>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</si>
  <si>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</si>
  <si>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</si>
  <si>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</si>
  <si>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</si>
  <si>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</si>
  <si>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</si>
  <si>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</si>
  <si>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</si>
  <si>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</si>
  <si>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</si>
  <si>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</si>
  <si>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</si>
  <si>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</si>
  <si>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</si>
  <si>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</si>
  <si>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</si>
  <si>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</si>
  <si>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</si>
  <si>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</si>
  <si>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</si>
  <si>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</si>
  <si>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</si>
  <si>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</si>
  <si>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</si>
  <si>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</si>
  <si>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</si>
  <si>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</si>
  <si>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</si>
  <si>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</si>
  <si>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</si>
  <si>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</si>
  <si>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</si>
  <si>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</si>
  <si>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</si>
  <si>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</si>
  <si>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</si>
  <si>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</si>
  <si>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</si>
  <si>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</si>
  <si>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</si>
  <si>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</si>
  <si>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</si>
  <si>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</si>
  <si>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</si>
  <si>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</si>
  <si>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</si>
  <si>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</si>
  <si>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</si>
  <si>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</si>
  <si>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</si>
  <si>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</si>
  <si>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</si>
  <si>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</si>
  <si>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</si>
  <si>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</si>
  <si>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</si>
  <si>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</si>
  <si>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</si>
  <si>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</si>
  <si>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</si>
  <si>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</si>
  <si>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</si>
  <si>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</si>
  <si>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</si>
  <si>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</si>
  <si>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</si>
  <si>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</si>
  <si>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</si>
  <si>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</si>
  <si>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</si>
  <si>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</si>
  <si>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</si>
  <si>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</si>
  <si>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</si>
  <si>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</si>
  <si>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</si>
  <si>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</si>
  <si>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</si>
  <si>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</si>
  <si>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</si>
  <si>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</si>
  <si>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</si>
  <si>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</si>
  <si>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</si>
  <si>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</si>
  <si>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</si>
  <si>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</si>
  <si>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</si>
  <si>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</si>
  <si>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</si>
  <si>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</si>
  <si>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</si>
  <si>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</si>
  <si>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</si>
  <si>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</si>
  <si>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</si>
  <si>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</si>
  <si>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</si>
  <si>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</si>
  <si>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</si>
  <si>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</si>
  <si>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</si>
  <si>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</si>
  <si>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</si>
  <si>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</si>
  <si>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</si>
  <si>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</si>
  <si>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</si>
  <si>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</si>
  <si>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</si>
  <si>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</si>
  <si>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</si>
  <si>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</si>
  <si>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</si>
  <si>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</si>
  <si>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</si>
  <si>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</si>
  <si>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</si>
  <si>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</si>
  <si>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</si>
  <si>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</si>
  <si>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</si>
  <si>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</si>
  <si>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</si>
  <si>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</si>
  <si>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</si>
  <si>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</si>
  <si>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</si>
  <si>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</si>
  <si>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</si>
  <si>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</si>
  <si>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</si>
  <si>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</si>
  <si>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</si>
  <si>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</si>
  <si>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</si>
  <si>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</si>
  <si>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</si>
  <si>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</si>
  <si>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</si>
  <si>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</si>
  <si>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</si>
  <si>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</si>
  <si>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</si>
  <si>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</si>
  <si>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</si>
  <si>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</si>
  <si>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</si>
  <si>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</si>
  <si>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</si>
  <si>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</si>
  <si>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</si>
  <si>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</si>
  <si>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</si>
  <si>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</si>
  <si>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</si>
  <si>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</si>
  <si>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</si>
  <si>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</si>
  <si>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</si>
  <si>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</si>
  <si>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</si>
  <si>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</si>
  <si>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</si>
  <si>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</si>
  <si>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</si>
  <si>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</si>
  <si>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</si>
  <si>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</si>
  <si>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</si>
  <si>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</si>
  <si>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</si>
  <si>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</si>
  <si>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</si>
  <si>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</si>
  <si>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</si>
  <si>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</si>
  <si>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</si>
  <si>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</si>
  <si>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</si>
  <si>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</si>
  <si>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</si>
  <si>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</si>
  <si>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</si>
  <si>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</si>
  <si>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</si>
  <si>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</si>
  <si>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</si>
  <si>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</si>
  <si>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</si>
  <si>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</si>
  <si>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</si>
  <si>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</si>
  <si>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</si>
  <si>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</si>
  <si>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</si>
  <si>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</si>
  <si>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</si>
  <si>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</si>
  <si>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</si>
  <si>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</si>
  <si>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</si>
  <si>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</si>
  <si>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</si>
  <si>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</si>
  <si>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</si>
  <si>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</si>
  <si>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</si>
  <si>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</si>
  <si>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</si>
  <si>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</si>
  <si>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</si>
  <si>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</si>
  <si>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</si>
  <si>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</si>
  <si>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</si>
  <si>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</si>
  <si>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</si>
  <si>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</si>
  <si>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</si>
  <si>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</si>
  <si>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</si>
  <si>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</si>
  <si>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</si>
  <si>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</si>
  <si>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</si>
  <si>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</si>
  <si>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</si>
  <si>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</si>
  <si>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</si>
  <si>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</si>
  <si>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</si>
  <si>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</si>
  <si>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</si>
  <si>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</si>
  <si>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</si>
  <si>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</si>
  <si>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</si>
  <si>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</si>
  <si>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</si>
  <si>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</si>
  <si>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</si>
  <si>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</si>
  <si>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</si>
  <si>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</si>
  <si>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</si>
  <si>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</si>
  <si>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</si>
  <si>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</si>
  <si>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</si>
  <si>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</si>
  <si>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</si>
  <si>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</si>
  <si>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</si>
  <si>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</si>
  <si>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</si>
  <si>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</si>
  <si>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</si>
  <si>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</si>
  <si>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</si>
  <si>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</si>
  <si>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</si>
  <si>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</si>
  <si>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</si>
  <si>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</si>
  <si>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</si>
  <si>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</si>
  <si>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</si>
  <si>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</si>
  <si>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</si>
  <si>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</si>
  <si>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</si>
  <si>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</si>
  <si>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</si>
  <si>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</si>
  <si>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</si>
  <si>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</si>
  <si>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</si>
  <si>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</si>
  <si>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</si>
  <si>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</si>
  <si>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</si>
  <si>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</si>
  <si>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</si>
  <si>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</si>
  <si>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</si>
  <si>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</si>
  <si>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</si>
  <si>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</si>
  <si>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</si>
  <si>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</si>
  <si>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</si>
  <si>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</si>
  <si>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</si>
  <si>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</si>
  <si>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</si>
  <si>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</si>
  <si>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</si>
  <si>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</si>
  <si>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</si>
  <si>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</si>
  <si>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</si>
  <si>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</si>
  <si>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</si>
  <si>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</si>
  <si>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</si>
  <si>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</si>
  <si>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</si>
  <si>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</si>
  <si>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</si>
  <si>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</si>
  <si>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</si>
  <si>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</si>
  <si>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</si>
  <si>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</si>
  <si>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</si>
  <si>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</si>
  <si>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</si>
  <si>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</si>
  <si>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</si>
  <si>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</si>
  <si>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</si>
  <si>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</si>
  <si>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</si>
  <si>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</si>
  <si>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</si>
  <si>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</si>
  <si>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</si>
  <si>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</si>
  <si>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</si>
  <si>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</si>
  <si>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</si>
  <si>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</si>
  <si>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</si>
  <si>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</si>
  <si>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</si>
  <si>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</si>
  <si>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</si>
  <si>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</si>
  <si>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</si>
  <si>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</si>
  <si>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</si>
  <si>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</si>
  <si>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</si>
  <si>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</si>
  <si>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</si>
  <si>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</si>
  <si>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</si>
  <si>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</si>
  <si>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</si>
  <si>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</si>
  <si>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</si>
  <si>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</si>
  <si>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</si>
  <si>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</si>
  <si>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</si>
  <si>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</si>
  <si>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</si>
  <si>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</si>
  <si>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</si>
  <si>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</si>
  <si>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</si>
  <si>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</si>
  <si>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</si>
  <si>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</si>
  <si>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</si>
  <si>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</si>
  <si>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</si>
  <si>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</si>
  <si>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</si>
  <si>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</si>
  <si>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</si>
  <si>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</si>
  <si>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</si>
  <si>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</si>
  <si>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</si>
  <si>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</si>
  <si>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</si>
  <si>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</si>
  <si>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</si>
  <si>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</si>
  <si>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</si>
  <si>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</si>
  <si>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</si>
  <si>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</si>
  <si>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</si>
  <si>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</si>
  <si>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</si>
  <si>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</si>
  <si>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</si>
  <si>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</si>
  <si>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</si>
  <si>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</si>
  <si>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</si>
  <si>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</si>
  <si>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</si>
  <si>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</si>
  <si>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</si>
  <si>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</si>
  <si>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</si>
  <si>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</si>
  <si>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</si>
  <si>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</si>
  <si>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</si>
  <si>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</si>
  <si>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</si>
  <si>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</si>
  <si>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</si>
  <si>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</si>
  <si>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</si>
  <si>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</si>
  <si>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</si>
  <si>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</si>
  <si>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</si>
  <si>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</si>
  <si>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</si>
  <si>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</si>
  <si>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</si>
  <si>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</si>
  <si>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</si>
  <si>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</si>
  <si>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</si>
  <si>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</si>
  <si>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</si>
  <si>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</si>
  <si>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</si>
  <si>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</si>
  <si>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</si>
  <si>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</si>
  <si>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</si>
  <si>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</si>
  <si>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</si>
  <si>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</si>
  <si>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</si>
  <si>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</si>
  <si>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</si>
  <si>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</si>
  <si>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</si>
  <si>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</si>
  <si>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</si>
  <si>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</si>
  <si>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</si>
  <si>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</si>
  <si>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</si>
  <si>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</si>
  <si>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</si>
  <si>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</si>
  <si>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</si>
  <si>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</si>
  <si>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</si>
  <si>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</si>
  <si>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</si>
  <si>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</si>
  <si>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</si>
  <si>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</si>
  <si>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</si>
  <si>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</si>
  <si>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</si>
  <si>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</si>
  <si>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</si>
  <si>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</si>
  <si>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</si>
  <si>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</si>
  <si>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</si>
  <si>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</si>
  <si>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</si>
  <si>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</si>
  <si>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</si>
  <si>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</si>
  <si>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</si>
  <si>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</si>
  <si>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</si>
  <si>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</si>
  <si>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</si>
  <si>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</si>
  <si>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</si>
  <si>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</si>
  <si>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</si>
  <si>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</si>
  <si>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</si>
  <si>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</si>
  <si>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</si>
  <si>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</si>
  <si>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</si>
  <si>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</si>
  <si>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</si>
  <si>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</si>
  <si>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</si>
  <si>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</si>
  <si>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</si>
  <si>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</si>
  <si>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</si>
  <si>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</si>
  <si>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</si>
  <si>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</si>
  <si>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</si>
  <si>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</si>
  <si>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</si>
  <si>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</si>
  <si>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</si>
  <si>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</si>
  <si>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</si>
  <si>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</si>
  <si>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</si>
  <si>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</si>
  <si>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</si>
  <si>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</si>
  <si>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</si>
  <si>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</si>
  <si>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</si>
  <si>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</si>
  <si>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</si>
  <si>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</si>
  <si>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</si>
  <si>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</si>
  <si>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</si>
  <si>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</si>
  <si>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</si>
  <si>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</si>
  <si>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</si>
  <si>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</si>
  <si>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</si>
  <si>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</si>
  <si>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</si>
  <si>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</si>
  <si>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</si>
  <si>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</si>
  <si>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</si>
  <si>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</si>
  <si>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</si>
  <si>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</si>
  <si>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</si>
  <si>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</si>
  <si>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</si>
  <si>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</si>
  <si>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</si>
  <si>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</si>
  <si>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</si>
  <si>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</si>
  <si>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</si>
  <si>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</si>
  <si>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</si>
  <si>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</si>
  <si>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</si>
  <si>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</si>
  <si>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</si>
  <si>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</si>
  <si>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</si>
  <si>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</si>
  <si>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</si>
  <si>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</si>
  <si>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</si>
  <si>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</si>
  <si>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</si>
  <si>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</si>
  <si>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</si>
  <si>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</si>
  <si>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</si>
  <si>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</si>
  <si>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</si>
  <si>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</si>
  <si>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</si>
  <si>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</si>
  <si>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</si>
  <si>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</si>
  <si>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</si>
  <si>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</si>
  <si>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</si>
  <si>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</si>
  <si>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</si>
  <si>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</si>
  <si>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</si>
  <si>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</si>
  <si>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</si>
  <si>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</si>
  <si>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</si>
  <si>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</si>
  <si>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</si>
  <si>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</si>
  <si>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</si>
  <si>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</si>
  <si>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</si>
  <si>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</si>
  <si>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</si>
  <si>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</si>
  <si>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</si>
  <si>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</si>
  <si>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</si>
  <si>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</si>
  <si>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</si>
  <si>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</si>
  <si>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</si>
  <si>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</si>
  <si>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</si>
  <si>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</si>
  <si>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</si>
  <si>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</si>
  <si>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</si>
  <si>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</si>
  <si>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</si>
  <si>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</si>
  <si>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</si>
  <si>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</si>
  <si>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</si>
  <si>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</si>
  <si>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</si>
  <si>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</si>
  <si>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</si>
  <si>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</si>
  <si>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</si>
  <si>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</si>
  <si>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</si>
  <si>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</si>
  <si>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</si>
  <si>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</si>
  <si>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</si>
  <si>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</si>
  <si>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</si>
  <si>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</si>
  <si>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</si>
  <si>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</si>
  <si>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</si>
  <si>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</si>
  <si>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</si>
  <si>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</si>
  <si>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</si>
  <si>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</si>
  <si>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</si>
  <si>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</si>
  <si>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</si>
  <si>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</si>
  <si>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</si>
  <si>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</si>
  <si>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</si>
  <si>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</si>
  <si>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</si>
  <si>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</si>
  <si>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</si>
  <si>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</si>
  <si>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</si>
  <si>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</si>
  <si>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</si>
  <si>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</si>
  <si>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</si>
  <si>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</si>
  <si>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</si>
  <si>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</si>
  <si>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</si>
  <si>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</si>
  <si>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</si>
  <si>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</si>
  <si>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</si>
  <si>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</si>
  <si>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</si>
  <si>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</si>
  <si>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</si>
  <si>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</si>
  <si>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</si>
  <si>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</si>
  <si>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</si>
  <si>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</si>
  <si>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</si>
  <si>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</si>
  <si>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</si>
  <si>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</si>
  <si>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</si>
  <si>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</si>
  <si>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</si>
  <si>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</si>
  <si>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</si>
  <si>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</si>
  <si>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</si>
  <si>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</si>
  <si>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</si>
  <si>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</si>
  <si>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</si>
  <si>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</si>
  <si>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</si>
  <si>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</si>
  <si>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</si>
  <si>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</si>
  <si>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</si>
  <si>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</si>
  <si>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</si>
  <si>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</si>
  <si>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</si>
  <si>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</si>
  <si>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</si>
  <si>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</si>
  <si>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</si>
  <si>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</si>
  <si>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</si>
  <si>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</si>
  <si>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</si>
  <si>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</si>
  <si>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</si>
  <si>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</si>
  <si>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</si>
  <si>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</si>
  <si>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</si>
  <si>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</si>
  <si>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</si>
  <si>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</si>
  <si>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</si>
  <si>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</si>
  <si>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</si>
  <si>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</si>
  <si>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</si>
  <si>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</si>
  <si>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</si>
  <si>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</si>
  <si>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</si>
  <si>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</si>
  <si>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</si>
  <si>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</si>
  <si>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</si>
  <si>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</si>
  <si>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</si>
  <si>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</si>
  <si>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</si>
  <si>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</si>
  <si>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</si>
  <si>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</si>
  <si>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</si>
  <si>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</si>
  <si>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</si>
  <si>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</si>
  <si>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</si>
  <si>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</si>
  <si>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</si>
  <si>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</si>
  <si>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</si>
  <si>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</si>
  <si>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</si>
  <si>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</si>
  <si>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</si>
  <si>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</si>
  <si>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</si>
  <si>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</si>
  <si>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</si>
  <si>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</si>
  <si>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</si>
  <si>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</si>
  <si>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</si>
  <si>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</si>
  <si>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</si>
  <si>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</si>
  <si>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</si>
  <si>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</si>
  <si>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</si>
  <si>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</si>
  <si>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</si>
  <si>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</si>
  <si>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</si>
  <si>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</si>
  <si>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</si>
  <si>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</si>
  <si>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</si>
  <si>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</si>
  <si>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</si>
  <si>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</si>
  <si>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</si>
  <si>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</si>
  <si>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</si>
  <si>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</si>
  <si>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</si>
  <si>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</si>
  <si>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</si>
  <si>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</si>
  <si>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</si>
  <si>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</si>
  <si>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</si>
  <si>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</si>
  <si>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</si>
  <si>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</si>
  <si>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</si>
  <si>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</si>
  <si>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</si>
  <si>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</si>
  <si>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</si>
  <si>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</si>
  <si>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</si>
  <si>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</si>
  <si>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</si>
  <si>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</si>
  <si>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</si>
  <si>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</si>
  <si>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</si>
  <si>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</si>
  <si>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</si>
  <si>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</si>
  <si>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</si>
  <si>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</si>
  <si>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</si>
  <si>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</si>
  <si>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</si>
  <si>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</si>
  <si>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</si>
  <si>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</si>
  <si>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</si>
  <si>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</si>
  <si>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</si>
  <si>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</si>
  <si>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</si>
  <si>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</si>
  <si>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</si>
  <si>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</si>
  <si>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</si>
  <si>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</si>
  <si>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</si>
  <si>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</si>
  <si>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</si>
  <si>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</si>
  <si>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</si>
  <si>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</si>
  <si>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</si>
  <si>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</si>
  <si>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</si>
  <si>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</si>
  <si>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</si>
  <si>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</si>
  <si>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</si>
  <si>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</si>
  <si>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</si>
  <si>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</si>
  <si>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</si>
  <si>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</si>
  <si>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</si>
  <si>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</si>
  <si>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</si>
  <si>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</si>
  <si>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</si>
  <si>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</si>
  <si>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</si>
  <si>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</si>
  <si>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</si>
  <si>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</si>
  <si>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</si>
  <si>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</si>
  <si>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</si>
  <si>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</si>
  <si>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</si>
  <si>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</si>
  <si>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</si>
  <si>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</si>
  <si>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</si>
  <si>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</si>
  <si>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</si>
  <si>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</si>
  <si>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</si>
  <si>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</si>
  <si>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</si>
  <si>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</si>
  <si>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</si>
  <si>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</si>
  <si>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</si>
  <si>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</si>
  <si>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</si>
  <si>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</si>
  <si>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</si>
  <si>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</si>
  <si>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</si>
  <si>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</si>
  <si>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</si>
  <si>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</si>
  <si>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</si>
  <si>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</si>
  <si>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</si>
  <si>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</si>
  <si>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</si>
  <si>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</si>
  <si>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</si>
  <si>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</si>
  <si>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</si>
  <si>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</si>
  <si>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</si>
  <si>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</si>
  <si>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</si>
  <si>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</si>
  <si>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</si>
  <si>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</si>
  <si>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</si>
  <si>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</si>
  <si>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</si>
  <si>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</si>
  <si>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</si>
  <si>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</si>
  <si>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</si>
  <si>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</si>
  <si>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</si>
  <si>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</si>
  <si>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</si>
  <si>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</si>
  <si>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</si>
  <si>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</si>
  <si>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</si>
  <si>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</si>
  <si>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</si>
  <si>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</si>
  <si>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</si>
  <si>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</si>
  <si>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</si>
  <si>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</si>
  <si>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</si>
  <si>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</si>
  <si>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</si>
  <si>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</si>
  <si>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</si>
  <si>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</si>
  <si>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</si>
  <si>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</si>
  <si>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</si>
  <si>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</si>
  <si>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</si>
  <si>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</si>
  <si>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</si>
  <si>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</si>
  <si>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</si>
  <si>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</si>
  <si>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</si>
  <si>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</si>
  <si>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</si>
  <si>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</si>
  <si>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</si>
  <si>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</si>
  <si>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</si>
  <si>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</si>
  <si>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</si>
  <si>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</si>
  <si>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</si>
  <si>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</si>
  <si>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</si>
  <si>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</si>
  <si>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</si>
  <si>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</si>
  <si>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</si>
  <si>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</si>
  <si>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</si>
  <si>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</si>
  <si>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</si>
  <si>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</si>
  <si>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</si>
  <si>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</si>
  <si>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</si>
  <si>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</si>
  <si>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</si>
  <si>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</si>
  <si>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</si>
  <si>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</si>
  <si>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</si>
  <si>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</si>
  <si>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</si>
  <si>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</si>
  <si>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</si>
  <si>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</si>
  <si>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</si>
  <si>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</si>
  <si>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</si>
  <si>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</si>
  <si>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</si>
  <si>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</si>
  <si>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</si>
  <si>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</si>
  <si>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</si>
  <si>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</si>
  <si>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</si>
  <si>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</si>
  <si>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</si>
  <si>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</si>
  <si>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</si>
  <si>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</si>
  <si>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</si>
  <si>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</si>
  <si>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</si>
  <si>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</si>
  <si>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</si>
  <si>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</si>
  <si>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</si>
  <si>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</si>
  <si>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</si>
  <si>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</si>
  <si>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</si>
  <si>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</si>
  <si>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</si>
  <si>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</si>
  <si>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</si>
  <si>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</si>
  <si>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</si>
  <si>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</si>
  <si>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</si>
  <si>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</si>
  <si>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</si>
  <si>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</si>
  <si>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</si>
  <si>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</si>
  <si>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</si>
  <si>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</si>
  <si>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</si>
  <si>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</si>
  <si>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</si>
  <si>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</si>
  <si>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</si>
  <si>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</si>
  <si>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</si>
  <si>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</si>
  <si>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</si>
  <si>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</si>
  <si>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</si>
  <si>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</si>
  <si>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</si>
  <si>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</si>
  <si>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</si>
  <si>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</si>
  <si>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</si>
  <si>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</si>
  <si>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</si>
  <si>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</si>
  <si>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</si>
  <si>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</si>
  <si>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</si>
  <si>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</si>
  <si>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</si>
  <si>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</si>
  <si>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</si>
  <si>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</si>
  <si>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</si>
  <si>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</si>
  <si>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</si>
  <si>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</si>
  <si>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</si>
  <si>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</si>
  <si>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</si>
  <si>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</si>
  <si>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</si>
  <si>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</si>
  <si>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</si>
  <si>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</si>
  <si>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</si>
  <si>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</si>
  <si>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</si>
  <si>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</si>
  <si>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</si>
  <si>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</si>
  <si>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</si>
  <si>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</si>
  <si>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</si>
  <si>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</si>
  <si>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</si>
  <si>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</si>
  <si>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</si>
  <si>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</si>
  <si>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</si>
  <si>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</si>
  <si>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</si>
  <si>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</si>
  <si>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</si>
  <si>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</si>
  <si>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</si>
  <si>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</si>
  <si>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</si>
  <si>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</si>
  <si>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</si>
  <si>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</si>
  <si>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</si>
  <si>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</si>
  <si>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</si>
  <si>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</si>
  <si>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</si>
  <si>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</si>
  <si>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</si>
  <si>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</si>
  <si>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</si>
  <si>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</si>
  <si>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</si>
  <si>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</si>
  <si>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</si>
  <si>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</si>
  <si>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</si>
  <si>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</si>
  <si>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</si>
  <si>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</si>
  <si>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</si>
  <si>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</si>
  <si>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</si>
  <si>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</si>
  <si>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</si>
  <si>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</si>
  <si>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</si>
  <si>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</si>
  <si>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</si>
  <si>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</si>
  <si>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</si>
  <si>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</si>
  <si>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</si>
  <si>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</si>
  <si>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</si>
  <si>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</si>
  <si>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</si>
  <si>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</si>
  <si>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</si>
  <si>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</si>
  <si>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</si>
  <si>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</si>
  <si>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</si>
  <si>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</si>
  <si>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</si>
  <si>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</si>
  <si>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</si>
  <si>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</si>
  <si>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</si>
  <si>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</si>
  <si>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</si>
  <si>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</si>
  <si>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</si>
  <si>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</si>
  <si>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</si>
  <si>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</si>
  <si>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</si>
  <si>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</si>
  <si>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</si>
  <si>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</si>
  <si>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</si>
  <si>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</si>
  <si>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</si>
  <si>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</si>
  <si>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</si>
  <si>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</si>
  <si>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</si>
  <si>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</si>
  <si>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</si>
  <si>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</si>
  <si>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</si>
  <si>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</si>
  <si>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</si>
  <si>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</si>
  <si>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</si>
  <si>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</si>
  <si>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</si>
  <si>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</si>
  <si>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</si>
  <si>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</si>
  <si>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</si>
  <si>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</si>
  <si>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</si>
  <si>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</si>
  <si>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</si>
  <si>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</si>
  <si>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</si>
  <si>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</si>
  <si>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</si>
  <si>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</si>
  <si>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</si>
  <si>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</si>
  <si>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</si>
  <si>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</si>
  <si>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</si>
  <si>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</si>
  <si>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</si>
  <si>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</si>
  <si>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</si>
  <si>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</si>
  <si>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</si>
  <si>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</si>
  <si>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</si>
  <si>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</si>
  <si>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</si>
  <si>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</si>
  <si>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</si>
  <si>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</si>
  <si>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</si>
  <si>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</si>
  <si>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</si>
  <si>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</si>
  <si>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</si>
  <si>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</si>
  <si>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</si>
  <si>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</si>
  <si>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</si>
  <si>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</si>
  <si>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</si>
  <si>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</si>
  <si>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</si>
  <si>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</si>
  <si>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</si>
  <si>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</si>
  <si>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</si>
  <si>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</si>
  <si>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</si>
  <si>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</si>
  <si>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</si>
  <si>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</si>
  <si>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</si>
  <si>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</si>
  <si>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</si>
  <si>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</si>
  <si>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</si>
  <si>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</si>
  <si>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</si>
  <si>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</si>
  <si>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</si>
  <si>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</si>
  <si>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</si>
  <si>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</si>
  <si>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</si>
  <si>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</si>
  <si>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</si>
  <si>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</si>
  <si>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</si>
  <si>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</si>
  <si>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</si>
  <si>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</si>
  <si>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</si>
  <si>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</si>
  <si>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</si>
  <si>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</si>
  <si>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</si>
  <si>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</si>
  <si>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</si>
  <si>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</si>
  <si>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</si>
  <si>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</si>
  <si>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</si>
  <si>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</si>
  <si>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</si>
  <si>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</si>
  <si>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</si>
  <si>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</si>
  <si>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</si>
  <si>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</si>
  <si>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</si>
  <si>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</si>
  <si>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</si>
  <si>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</si>
  <si>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</si>
  <si>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</si>
  <si>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</si>
  <si>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</si>
  <si>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</si>
  <si>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</si>
  <si>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</si>
  <si>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</si>
  <si>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</si>
  <si>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</si>
  <si>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</si>
  <si>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</si>
  <si>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</si>
  <si>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</si>
  <si>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</si>
  <si>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</si>
  <si>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</si>
  <si>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</si>
  <si>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</si>
  <si>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</si>
  <si>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</si>
  <si>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</si>
  <si>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</si>
  <si>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</si>
  <si>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</si>
  <si>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</si>
  <si>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</si>
  <si>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</si>
  <si>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</si>
  <si>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</si>
  <si>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</si>
  <si>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</si>
  <si>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</si>
  <si>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</si>
  <si>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</si>
  <si>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</si>
  <si>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</si>
  <si>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</si>
  <si>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</si>
  <si>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</si>
  <si>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</si>
  <si>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</si>
  <si>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</si>
  <si>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</si>
  <si>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</si>
  <si>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</si>
  <si>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</si>
  <si>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</si>
  <si>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</si>
  <si>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</si>
  <si>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</si>
  <si>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</si>
  <si>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</si>
  <si>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</si>
  <si>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</si>
  <si>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</si>
  <si>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</si>
  <si>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</si>
  <si>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</si>
  <si>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</si>
  <si>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</si>
  <si>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</si>
  <si>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</si>
  <si>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</si>
  <si>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</si>
  <si>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</si>
  <si>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</si>
  <si>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</si>
  <si>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</si>
  <si>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</si>
  <si>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</si>
  <si>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</si>
  <si>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</si>
  <si>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</si>
  <si>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</si>
  <si>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</si>
  <si>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</si>
  <si>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</si>
  <si>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</si>
  <si>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</si>
  <si>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</si>
  <si>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</si>
  <si>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</si>
  <si>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</si>
  <si>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</si>
  <si>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</si>
  <si>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</si>
  <si>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</si>
  <si>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</si>
  <si>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</si>
  <si>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</si>
  <si>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</si>
  <si>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</si>
  <si>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</si>
  <si>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</si>
  <si>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</si>
  <si>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</si>
  <si>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</si>
  <si>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</si>
  <si>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</si>
  <si>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</si>
  <si>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</si>
  <si>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</si>
  <si>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</si>
  <si>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</si>
  <si>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</si>
  <si>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</si>
  <si>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</si>
  <si>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</si>
  <si>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</si>
  <si>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</si>
  <si>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</si>
  <si>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</si>
  <si>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</si>
  <si>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</si>
  <si>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</si>
  <si>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</si>
  <si>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</si>
  <si>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</si>
  <si>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</si>
  <si>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</si>
  <si>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</si>
  <si>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</si>
  <si>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</si>
  <si>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</si>
  <si>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</si>
  <si>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</si>
  <si>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</si>
  <si>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</si>
  <si>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</si>
  <si>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</si>
  <si>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</si>
  <si>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</si>
  <si>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</si>
  <si>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</si>
  <si>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</si>
  <si>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</si>
  <si>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</si>
  <si>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</si>
  <si>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</si>
  <si>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</si>
  <si>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</si>
  <si>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</si>
  <si>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</si>
  <si>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</si>
  <si>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</si>
  <si>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</si>
  <si>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</si>
  <si>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</si>
  <si>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</si>
  <si>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</si>
  <si>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</si>
  <si>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</si>
  <si>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</si>
  <si>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</si>
  <si>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</si>
  <si>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</si>
  <si>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</si>
  <si>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</si>
  <si>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</si>
  <si>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</si>
  <si>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</si>
  <si>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</si>
  <si>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</si>
  <si>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</si>
  <si>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</si>
  <si>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</si>
  <si>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</si>
  <si>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</si>
  <si>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</si>
  <si>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</si>
  <si>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</si>
  <si>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</si>
  <si>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</si>
  <si>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</si>
  <si>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</si>
  <si>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</si>
  <si>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</si>
  <si>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</si>
  <si>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</si>
  <si>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</si>
  <si>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</si>
  <si>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</si>
  <si>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</si>
  <si>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</si>
  <si>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</si>
  <si>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</si>
  <si>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</si>
  <si>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</si>
  <si>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</si>
  <si>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</si>
  <si>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</si>
  <si>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</si>
  <si>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</si>
  <si>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</si>
  <si>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</si>
  <si>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</si>
  <si>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</si>
  <si>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</si>
  <si>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</si>
  <si>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</si>
  <si>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</si>
  <si>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</si>
  <si>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</si>
  <si>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</si>
  <si>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</si>
  <si>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</si>
  <si>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</si>
  <si>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</si>
  <si>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</si>
  <si>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</si>
  <si>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</si>
  <si>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</si>
  <si>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</si>
  <si>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</si>
  <si>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</si>
  <si>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</si>
  <si>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</si>
  <si>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</si>
  <si>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</si>
  <si>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</si>
  <si>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</si>
  <si>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</si>
  <si>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</si>
  <si>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</si>
  <si>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</si>
  <si>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</si>
  <si>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</si>
  <si>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</si>
  <si>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</si>
  <si>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</si>
  <si>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</si>
  <si>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</si>
  <si>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</si>
  <si>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</si>
  <si>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</si>
  <si>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</si>
  <si>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</si>
  <si>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</si>
  <si>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</si>
  <si>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</si>
  <si>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</si>
  <si>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</si>
  <si>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</si>
  <si>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</si>
  <si>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</si>
  <si>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</si>
  <si>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</si>
  <si>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</si>
  <si>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</si>
  <si>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</si>
  <si>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</si>
  <si>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</si>
  <si>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</si>
  <si>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</si>
  <si>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</si>
  <si>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</si>
  <si>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</si>
  <si>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</si>
  <si>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</si>
  <si>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</si>
  <si>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</si>
  <si>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</si>
  <si>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</si>
  <si>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</si>
  <si>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</si>
  <si>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</si>
  <si>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</si>
  <si>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</si>
  <si>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</si>
  <si>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</si>
  <si>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</si>
  <si>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</si>
  <si>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</si>
  <si>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</si>
  <si>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</si>
  <si>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</si>
  <si>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</si>
  <si>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</si>
  <si>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</si>
  <si>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</si>
  <si>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</si>
  <si>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</si>
  <si>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</si>
  <si>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</si>
  <si>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</si>
  <si>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</si>
  <si>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</si>
  <si>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</si>
  <si>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</si>
  <si>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</si>
  <si>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</si>
  <si>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</si>
  <si>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</si>
  <si>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</si>
  <si>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</si>
  <si>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</si>
  <si>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</si>
  <si>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</si>
  <si>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</si>
  <si>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</si>
  <si>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</si>
  <si>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</si>
  <si>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</si>
  <si>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</si>
  <si>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</si>
  <si>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</si>
  <si>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</si>
  <si>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</si>
  <si>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</si>
  <si>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</si>
  <si>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</si>
  <si>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</si>
  <si>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</si>
  <si>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</si>
  <si>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</si>
  <si>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</si>
  <si>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</si>
  <si>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</si>
  <si>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</si>
  <si>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</si>
  <si>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</si>
  <si>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</si>
  <si>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</si>
  <si>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</si>
  <si>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</si>
  <si>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</si>
  <si>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</si>
  <si>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</si>
  <si>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</si>
  <si>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</si>
  <si>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</si>
  <si>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</si>
  <si>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</si>
  <si>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</si>
  <si>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</si>
  <si>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</si>
  <si>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</si>
  <si>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</si>
  <si>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</si>
  <si>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</si>
  <si>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</si>
  <si>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</si>
  <si>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</si>
  <si>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</si>
  <si>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</si>
  <si>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</si>
  <si>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</si>
  <si>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</si>
  <si>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</si>
  <si>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</si>
  <si>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</si>
  <si>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</si>
  <si>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</si>
  <si>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</si>
  <si>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</si>
  <si>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</si>
  <si>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</si>
  <si>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</si>
  <si>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</si>
  <si>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</si>
  <si>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</si>
  <si>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</si>
  <si>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</si>
  <si>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</si>
  <si>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</si>
  <si>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</si>
  <si>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</si>
  <si>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</si>
  <si>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</si>
  <si>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</si>
  <si>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</si>
  <si>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</si>
  <si>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</si>
  <si>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</si>
  <si>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</si>
  <si>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</si>
  <si>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</si>
  <si>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</si>
  <si>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</si>
  <si>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</si>
  <si>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</si>
  <si>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</si>
  <si>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</si>
  <si>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</si>
  <si>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</si>
  <si>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</si>
  <si>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</si>
  <si>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</si>
  <si>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</si>
  <si>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</si>
  <si>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</si>
  <si>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</si>
  <si>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</si>
  <si>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</si>
  <si>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</si>
  <si>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</si>
  <si>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</si>
  <si>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</si>
  <si>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</si>
  <si>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</si>
  <si>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</si>
  <si>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</si>
  <si>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</si>
  <si>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</si>
  <si>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</si>
  <si>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</si>
  <si>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</si>
  <si>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</si>
  <si>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</si>
  <si>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</si>
  <si>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</si>
  <si>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</si>
  <si>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</si>
  <si>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</si>
  <si>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</si>
  <si>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</si>
  <si>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</si>
  <si>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</si>
  <si>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</si>
  <si>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</si>
  <si>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</si>
  <si>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</si>
  <si>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</si>
  <si>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</si>
  <si>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</si>
  <si>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</si>
  <si>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</si>
  <si>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</si>
  <si>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</si>
  <si>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</si>
  <si>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</si>
  <si>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</si>
  <si>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</si>
  <si>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</si>
  <si>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</si>
  <si>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</si>
  <si>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</si>
  <si>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</si>
  <si>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</si>
  <si>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</si>
  <si>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</si>
  <si>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</si>
  <si>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</si>
  <si>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</si>
  <si>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</si>
  <si>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</si>
  <si>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</si>
  <si>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</si>
  <si>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</si>
  <si>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</si>
  <si>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</si>
  <si>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</si>
  <si>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</si>
  <si>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</si>
  <si>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</si>
  <si>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</si>
  <si>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</si>
  <si>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</si>
  <si>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</si>
  <si>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</si>
  <si>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</si>
  <si>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</si>
  <si>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</si>
  <si>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</si>
  <si>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</si>
  <si>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</si>
  <si>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</si>
  <si>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</si>
  <si>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</si>
  <si>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</si>
  <si>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</si>
  <si>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</si>
  <si>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</si>
  <si>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</si>
  <si>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</si>
  <si>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</si>
  <si>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</si>
  <si>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</si>
  <si>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</si>
  <si>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</si>
  <si>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</si>
  <si>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</si>
  <si>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</si>
  <si>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</si>
  <si>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</si>
  <si>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</si>
  <si>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</si>
  <si>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</si>
  <si>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</si>
  <si>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</si>
  <si>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</si>
  <si>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</si>
  <si>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</si>
  <si>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</si>
  <si>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</si>
  <si>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</si>
  <si>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</si>
  <si>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</si>
  <si>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</si>
  <si>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</si>
  <si>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</si>
  <si>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</si>
  <si>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</si>
  <si>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</si>
  <si>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</si>
  <si>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</si>
  <si>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</si>
  <si>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</si>
  <si>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</si>
  <si>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</si>
  <si>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</si>
  <si>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</si>
  <si>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</si>
  <si>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</si>
  <si>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</si>
  <si>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</si>
  <si>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</si>
  <si>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</si>
  <si>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</si>
  <si>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</si>
  <si>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</si>
  <si>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</si>
  <si>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</si>
  <si>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</si>
  <si>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</si>
  <si>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</si>
  <si>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</si>
  <si>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</si>
  <si>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</si>
  <si>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</si>
  <si>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</si>
  <si>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</si>
  <si>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</si>
  <si>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</si>
  <si>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</si>
  <si>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</si>
  <si>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</si>
  <si>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</si>
  <si>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</si>
  <si>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</si>
  <si>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</si>
  <si>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</si>
  <si>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</si>
  <si>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</si>
  <si>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</si>
  <si>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</si>
  <si>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</si>
  <si>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</si>
  <si>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</si>
  <si>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</si>
  <si>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</si>
  <si>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</si>
  <si>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</si>
  <si>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</si>
  <si>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</si>
  <si>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</si>
  <si>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</si>
  <si>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</si>
  <si>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</si>
  <si>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</si>
  <si>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</si>
  <si>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</si>
  <si>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</si>
  <si>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</si>
  <si>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</si>
  <si>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</si>
  <si>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</si>
  <si>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</si>
  <si>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</si>
  <si>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</si>
  <si>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</si>
  <si>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</si>
  <si>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</si>
  <si>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</si>
  <si>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</si>
  <si>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</si>
  <si>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</si>
  <si>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</si>
  <si>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</si>
  <si>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</si>
  <si>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</si>
  <si>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</si>
  <si>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</si>
  <si>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</si>
  <si>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</si>
  <si>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</si>
  <si>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</si>
  <si>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</si>
  <si>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</si>
  <si>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</si>
  <si>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</si>
  <si>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</si>
  <si>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</si>
  <si>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</si>
  <si>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</si>
  <si>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</si>
  <si>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</si>
  <si>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</si>
  <si>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</si>
  <si>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</si>
  <si>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</si>
  <si>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</si>
  <si>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</si>
  <si>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</si>
  <si>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</si>
  <si>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</si>
  <si>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</si>
  <si>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</si>
  <si>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</si>
  <si>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</si>
  <si>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</si>
  <si>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</si>
  <si>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</si>
  <si>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</si>
  <si>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</si>
  <si>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</si>
  <si>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</si>
  <si>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</si>
  <si>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</si>
  <si>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</si>
  <si>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</si>
  <si>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</si>
  <si>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</si>
  <si>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</si>
  <si>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</si>
  <si>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</si>
  <si>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</si>
  <si>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</si>
  <si>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</si>
  <si>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</si>
  <si>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</si>
  <si>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</si>
  <si>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</si>
  <si>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</si>
  <si>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</si>
  <si>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</si>
  <si>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</si>
  <si>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</si>
  <si>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</si>
  <si>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</si>
  <si>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</si>
  <si>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</si>
  <si>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</si>
  <si>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</si>
  <si>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</si>
  <si>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</si>
  <si>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</si>
  <si>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</si>
  <si>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</si>
  <si>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</si>
  <si>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</si>
  <si>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</si>
  <si>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</si>
  <si>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</si>
  <si>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</si>
  <si>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</si>
  <si>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</si>
  <si>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</si>
  <si>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</si>
  <si>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</si>
  <si>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</si>
  <si>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</si>
  <si>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</si>
  <si>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</si>
  <si>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</si>
  <si>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</si>
  <si>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</si>
  <si>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</si>
  <si>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</si>
  <si>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</si>
  <si>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</si>
  <si>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</si>
  <si>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</si>
  <si>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</si>
  <si>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</si>
  <si>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</si>
  <si>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</si>
  <si>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</si>
  <si>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</si>
  <si>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</si>
  <si>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</si>
  <si>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</si>
  <si>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</si>
  <si>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</si>
  <si>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</si>
  <si>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</si>
  <si>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</si>
  <si>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</si>
  <si>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</si>
  <si>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</si>
  <si>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</si>
  <si>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</si>
  <si>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</si>
  <si>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</si>
  <si>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</si>
  <si>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</si>
  <si>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</si>
  <si>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</si>
  <si>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</si>
  <si>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</si>
  <si>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</si>
  <si>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</si>
  <si>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</si>
  <si>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</si>
  <si>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</si>
  <si>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</si>
  <si>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</si>
  <si>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</si>
  <si>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</si>
  <si>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</si>
  <si>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</si>
  <si>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</si>
  <si>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</si>
  <si>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</si>
  <si>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</si>
  <si>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</si>
  <si>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</si>
  <si>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</si>
  <si>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</si>
  <si>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</si>
  <si>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</si>
  <si>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</si>
  <si>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</si>
  <si>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</si>
  <si>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</si>
  <si>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</si>
  <si>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</si>
  <si>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</si>
  <si>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</si>
  <si>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</si>
  <si>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</si>
  <si>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</si>
  <si>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</si>
  <si>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</si>
  <si>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</si>
  <si>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</si>
  <si>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</si>
  <si>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</si>
  <si>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</si>
  <si>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</si>
  <si>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</si>
  <si>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</si>
  <si>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</si>
  <si>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</si>
  <si>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</si>
  <si>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</si>
  <si>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</si>
  <si>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</si>
  <si>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</si>
  <si>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</si>
  <si>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</si>
  <si>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</si>
  <si>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</si>
  <si>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</si>
  <si>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</si>
  <si>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</si>
  <si>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</si>
  <si>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</si>
  <si>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</si>
  <si>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</si>
  <si>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</si>
  <si>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</si>
  <si>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</si>
  <si>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</si>
  <si>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</si>
  <si>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</si>
  <si>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</si>
  <si>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</si>
  <si>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</si>
  <si>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</si>
  <si>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</si>
  <si>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</si>
  <si>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</si>
  <si>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</si>
  <si>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</si>
  <si>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</si>
  <si>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</si>
  <si>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</si>
  <si>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</si>
  <si>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</si>
  <si>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</si>
  <si>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</si>
  <si>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</si>
  <si>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</si>
  <si>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</si>
  <si>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</si>
  <si>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</si>
  <si>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</si>
  <si>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</si>
  <si>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</si>
  <si>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</si>
  <si>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</si>
  <si>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</si>
  <si>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</si>
  <si>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</si>
  <si>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</si>
  <si>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</si>
  <si>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</si>
  <si>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</si>
  <si>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</si>
  <si>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</si>
  <si>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</si>
  <si>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</si>
  <si>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</si>
  <si>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</si>
  <si>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</si>
  <si>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</si>
  <si>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</si>
  <si>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</si>
  <si>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</si>
  <si>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</si>
  <si>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</si>
  <si>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</si>
  <si>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</si>
  <si>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</si>
  <si>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</si>
  <si>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</si>
  <si>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</si>
  <si>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</si>
  <si>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</si>
  <si>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</si>
  <si>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</si>
  <si>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</si>
  <si>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</si>
  <si>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</si>
  <si>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</si>
  <si>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</si>
  <si>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</si>
  <si>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</si>
  <si>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</si>
  <si>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</si>
  <si>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</si>
  <si>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</si>
  <si>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</si>
  <si>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</si>
  <si>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</si>
  <si>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</si>
  <si>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</si>
  <si>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</si>
  <si>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</si>
  <si>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</si>
  <si>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</si>
  <si>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</si>
  <si>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</si>
  <si>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</si>
  <si>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</si>
  <si>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</si>
  <si>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</si>
  <si>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</si>
  <si>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</si>
  <si>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</si>
  <si>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</si>
  <si>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</si>
  <si>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</si>
  <si>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</si>
  <si>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</si>
  <si>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</si>
  <si>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</si>
  <si>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</si>
  <si>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</si>
  <si>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</si>
  <si>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</si>
  <si>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</si>
  <si>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</si>
  <si>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</si>
  <si>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</si>
  <si>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</si>
  <si>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</si>
  <si>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</si>
  <si>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</si>
  <si>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</si>
  <si>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</si>
  <si>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</si>
  <si>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</si>
  <si>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</si>
  <si>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</si>
  <si>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</si>
  <si>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</si>
  <si>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</si>
  <si>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</si>
  <si>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</si>
  <si>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</si>
  <si>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</si>
  <si>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</si>
  <si>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</si>
  <si>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</si>
  <si>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</si>
  <si>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</si>
  <si>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</si>
  <si>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</si>
  <si>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</si>
  <si>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</si>
  <si>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</si>
  <si>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</si>
  <si>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</si>
  <si>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</si>
  <si>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</si>
  <si>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</si>
  <si>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</si>
  <si>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</si>
  <si>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</si>
  <si>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</si>
  <si>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</si>
  <si>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</si>
  <si>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</si>
  <si>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</si>
  <si>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</si>
  <si>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</si>
  <si>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</si>
  <si>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</si>
  <si>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</si>
  <si>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</si>
  <si>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</si>
  <si>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</si>
  <si>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</si>
  <si>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</si>
  <si>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</si>
  <si>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</si>
  <si>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</si>
  <si>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</si>
  <si>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</si>
  <si>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</si>
  <si>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</si>
  <si>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</si>
  <si>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</si>
  <si>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</si>
  <si>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</si>
  <si>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</si>
  <si>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</si>
  <si>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</si>
  <si>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</si>
  <si>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</si>
  <si>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</si>
  <si>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</si>
  <si>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</si>
  <si>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</si>
  <si>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</si>
  <si>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</si>
  <si>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</si>
  <si>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</si>
  <si>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</si>
  <si>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</si>
  <si>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</si>
  <si>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</si>
  <si>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</si>
  <si>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</si>
  <si>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</si>
  <si>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</si>
  <si>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</si>
  <si>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</si>
  <si>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</si>
  <si>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</si>
  <si>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</si>
  <si>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</si>
  <si>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</si>
  <si>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</si>
  <si>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</si>
  <si>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</si>
  <si>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</si>
  <si>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</si>
  <si>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</si>
  <si>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</si>
  <si>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</si>
  <si>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</si>
  <si>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</si>
  <si>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</si>
  <si>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</si>
  <si>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</si>
  <si>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</si>
  <si>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</si>
  <si>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</si>
  <si>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</si>
  <si>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</si>
  <si>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</si>
  <si>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</si>
  <si>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</si>
  <si>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</si>
  <si>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</si>
  <si>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</si>
  <si>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</si>
  <si>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</si>
  <si>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</si>
  <si>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</si>
  <si>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</si>
  <si>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</si>
  <si>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</si>
  <si>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</si>
  <si>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</si>
  <si>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</si>
  <si>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</si>
  <si>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</si>
  <si>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</si>
  <si>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</si>
  <si>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</si>
  <si>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</si>
  <si>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</si>
  <si>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</si>
  <si>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</si>
  <si>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</si>
  <si>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</si>
  <si>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</si>
  <si>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</si>
  <si>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</si>
  <si>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</si>
  <si>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</si>
  <si>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</si>
  <si>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</si>
  <si>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</si>
  <si>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</si>
  <si>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</si>
  <si>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</si>
  <si>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</si>
  <si>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</si>
  <si>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</si>
  <si>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</si>
  <si>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</si>
  <si>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</si>
  <si>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</si>
  <si>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</si>
  <si>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</si>
  <si>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</si>
  <si>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</si>
  <si>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</si>
  <si>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</si>
  <si>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</si>
  <si>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</si>
  <si>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</si>
  <si>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</si>
  <si>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</si>
  <si>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</si>
  <si>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</si>
  <si>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</si>
  <si>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</si>
  <si>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</si>
  <si>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</si>
  <si>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</si>
  <si>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</si>
  <si>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</si>
  <si>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</si>
  <si>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</si>
  <si>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</si>
  <si>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</si>
  <si>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</si>
  <si>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</si>
  <si>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</si>
  <si>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</si>
  <si>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</si>
  <si>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</si>
  <si>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</si>
  <si>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</si>
  <si>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</si>
  <si>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</si>
  <si>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</si>
  <si>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</si>
  <si>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</si>
  <si>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</si>
  <si>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</si>
  <si>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</si>
  <si>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</si>
  <si>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</si>
  <si>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</si>
  <si>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</si>
  <si>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</si>
  <si>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</si>
  <si>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</si>
  <si>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</si>
  <si>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</si>
  <si>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</si>
  <si>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</si>
  <si>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</si>
  <si>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</si>
  <si>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</si>
  <si>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</si>
  <si>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</si>
  <si>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</si>
  <si>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</si>
  <si>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</si>
  <si>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</si>
  <si>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</si>
  <si>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</si>
  <si>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</si>
  <si>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</si>
  <si>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</si>
  <si>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</si>
  <si>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</si>
  <si>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</si>
  <si>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</si>
  <si>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</si>
  <si>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</si>
  <si>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</si>
  <si>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</si>
  <si>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</si>
  <si>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</si>
  <si>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</si>
  <si>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</si>
  <si>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</si>
  <si>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</si>
  <si>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</si>
  <si>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</si>
  <si>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</si>
  <si>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</si>
  <si>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</si>
  <si>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</si>
  <si>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</si>
  <si>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</si>
  <si>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</si>
  <si>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</si>
  <si>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</si>
  <si>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</si>
  <si>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</si>
  <si>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</si>
  <si>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</si>
  <si>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</si>
  <si>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</si>
  <si>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</si>
  <si>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</si>
  <si>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</si>
  <si>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</si>
  <si>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</si>
  <si>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</si>
  <si>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</si>
  <si>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</si>
  <si>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</si>
  <si>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</si>
  <si>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</si>
  <si>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</si>
  <si>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</si>
  <si>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</si>
  <si>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</si>
  <si>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</si>
  <si>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</si>
  <si>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</si>
  <si>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</si>
  <si>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</si>
  <si>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</si>
  <si>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</si>
  <si>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</si>
  <si>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</si>
  <si>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</si>
  <si>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</si>
  <si>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</si>
  <si>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</si>
  <si>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</si>
  <si>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</si>
  <si>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</si>
  <si>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</si>
  <si>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</si>
  <si>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</si>
  <si>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</si>
  <si>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</si>
  <si>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</si>
  <si>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</si>
  <si>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</si>
  <si>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</si>
  <si>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</si>
  <si>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</si>
  <si>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</si>
  <si>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</si>
  <si>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</si>
  <si>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</si>
  <si>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</si>
  <si>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</si>
  <si>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</si>
  <si>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</si>
  <si>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</si>
  <si>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</si>
  <si>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</si>
  <si>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</si>
  <si>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</si>
  <si>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</si>
  <si>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</si>
  <si>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</si>
  <si>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</si>
  <si>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</si>
  <si>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</si>
  <si>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</si>
  <si>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</si>
  <si>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</si>
  <si>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</si>
  <si>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</si>
  <si>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</si>
  <si>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</si>
  <si>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</si>
  <si>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</si>
  <si>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</si>
  <si>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</si>
  <si>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</si>
  <si>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</si>
  <si>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</si>
  <si>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</si>
  <si>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</si>
  <si>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</si>
  <si>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</si>
  <si>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</si>
  <si>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</si>
  <si>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</si>
  <si>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</si>
  <si>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</si>
  <si>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</si>
  <si>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</si>
  <si>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</si>
  <si>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</si>
  <si>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</si>
  <si>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</si>
  <si>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</si>
  <si>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</si>
  <si>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</si>
  <si>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</si>
  <si>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</si>
  <si>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</si>
  <si>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</si>
  <si>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</si>
  <si>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</si>
  <si>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</si>
  <si>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</si>
  <si>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</si>
  <si>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</si>
  <si>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</si>
  <si>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</si>
  <si>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</si>
  <si>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</si>
  <si>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</si>
  <si>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</si>
  <si>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</si>
  <si>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</si>
  <si>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</si>
  <si>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</si>
  <si>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</si>
  <si>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</si>
  <si>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</si>
  <si>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</si>
  <si>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</si>
  <si>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</si>
  <si>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</si>
  <si>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</si>
  <si>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</si>
  <si>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</si>
  <si>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</si>
  <si>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</si>
  <si>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</si>
  <si>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</si>
  <si>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</si>
  <si>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</si>
  <si>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</si>
  <si>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</si>
  <si>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</si>
  <si>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</si>
  <si>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</si>
  <si>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</si>
  <si>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</si>
  <si>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</si>
  <si>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</si>
  <si>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</si>
  <si>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</si>
  <si>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</si>
  <si>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</si>
  <si>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</si>
  <si>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</si>
  <si>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</si>
  <si>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</si>
  <si>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</si>
  <si>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</si>
  <si>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</si>
  <si>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</si>
  <si>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</si>
  <si>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</si>
  <si>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</si>
  <si>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</si>
  <si>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</si>
  <si>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</si>
  <si>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</si>
  <si>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</si>
  <si>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</si>
  <si>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</si>
  <si>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</si>
  <si>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</si>
  <si>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</si>
  <si>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</si>
  <si>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</si>
  <si>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</si>
  <si>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</si>
  <si>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</si>
  <si>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</si>
  <si>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</si>
  <si>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</si>
  <si>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</si>
  <si>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</si>
  <si>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</si>
  <si>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</si>
  <si>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</si>
  <si>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</si>
  <si>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</si>
  <si>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</si>
  <si>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</si>
  <si>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</si>
  <si>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</si>
  <si>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</si>
  <si>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</si>
  <si>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</si>
  <si>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</si>
  <si>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</si>
  <si>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</si>
  <si>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</si>
  <si>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</si>
  <si>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</si>
  <si>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</si>
  <si>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</si>
  <si>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</si>
  <si>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</si>
  <si>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</si>
  <si>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</si>
  <si>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</si>
  <si>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</si>
  <si>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</si>
  <si>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</si>
  <si>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</si>
  <si>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</si>
  <si>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</si>
  <si>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</si>
  <si>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</si>
  <si>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</si>
  <si>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</si>
  <si>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</si>
  <si>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</si>
  <si>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</si>
  <si>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</si>
  <si>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</si>
  <si>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</si>
  <si>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</si>
  <si>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</si>
  <si>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</si>
  <si>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</si>
  <si>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</si>
  <si>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</si>
  <si>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</si>
  <si>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</si>
  <si>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</si>
  <si>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</si>
  <si>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</si>
  <si>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</si>
  <si>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</si>
  <si>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</si>
  <si>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</si>
  <si>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</si>
  <si>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</si>
  <si>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</si>
  <si>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</si>
  <si>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</si>
  <si>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</si>
  <si>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</si>
  <si>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</si>
  <si>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</si>
  <si>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</si>
  <si>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</si>
  <si>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</si>
  <si>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</si>
  <si>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</si>
  <si>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</si>
  <si>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</si>
  <si>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</si>
  <si>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</si>
  <si>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</si>
  <si>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</si>
  <si>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</si>
  <si>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</si>
  <si>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</si>
  <si>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</si>
  <si>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</si>
  <si>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</si>
  <si>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</si>
  <si>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</si>
  <si>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</si>
  <si>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</si>
  <si>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</si>
  <si>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</si>
  <si>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</si>
  <si>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</si>
  <si>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</si>
  <si>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</si>
  <si>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</si>
  <si>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</si>
  <si>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</si>
  <si>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</si>
  <si>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</si>
  <si>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</si>
  <si>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</si>
  <si>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</si>
  <si>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</si>
  <si>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</si>
  <si>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</si>
  <si>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</si>
  <si>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</si>
  <si>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</si>
  <si>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</si>
  <si>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</si>
  <si>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</si>
  <si>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</si>
  <si>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</si>
  <si>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</si>
  <si>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</si>
  <si>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</si>
  <si>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</si>
  <si>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</si>
  <si>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</si>
  <si>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</si>
  <si>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</si>
  <si>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</si>
  <si>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</si>
  <si>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</si>
  <si>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</si>
  <si>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</si>
  <si>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</si>
  <si>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</si>
  <si>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</si>
  <si>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</si>
  <si>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</si>
  <si>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</si>
  <si>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</si>
  <si>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</si>
  <si>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</si>
  <si>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</si>
  <si>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</si>
  <si>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</si>
  <si>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</si>
  <si>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</si>
  <si>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</si>
  <si>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</si>
  <si>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</si>
  <si>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</si>
  <si>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</si>
  <si>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</si>
  <si>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</si>
  <si>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</si>
  <si>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</si>
  <si>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</si>
  <si>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</si>
  <si>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</si>
  <si>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</si>
  <si>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</si>
  <si>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</si>
  <si>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</si>
  <si>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</si>
  <si>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</si>
  <si>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</si>
  <si>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</si>
  <si>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</si>
  <si>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</si>
  <si>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</si>
  <si>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</si>
  <si>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</si>
  <si>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</si>
  <si>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</si>
  <si>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</si>
  <si>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</si>
  <si>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</si>
  <si>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</si>
  <si>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</si>
  <si>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</si>
  <si>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</si>
  <si>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</si>
  <si>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</si>
  <si>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</si>
  <si>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</si>
  <si>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</si>
  <si>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</si>
  <si>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</si>
  <si>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</si>
  <si>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</si>
  <si>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</si>
  <si>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</si>
  <si>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</si>
  <si>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</si>
  <si>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</si>
  <si>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</si>
  <si>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</si>
  <si>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</si>
  <si>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</si>
  <si>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</si>
  <si>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</si>
  <si>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</si>
  <si>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</si>
  <si>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</si>
  <si>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</si>
  <si>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</si>
  <si>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</si>
  <si>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</si>
  <si>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</si>
  <si>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</si>
  <si>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</si>
  <si>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</si>
  <si>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</si>
  <si>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</si>
  <si>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</si>
  <si>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</si>
  <si>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</si>
  <si>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</si>
  <si>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</si>
  <si>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</si>
  <si>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</si>
  <si>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</si>
  <si>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</si>
  <si>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</si>
  <si>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</si>
  <si>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</si>
  <si>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</si>
  <si>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</si>
  <si>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</si>
  <si>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</si>
  <si>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</si>
  <si>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</si>
  <si>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</si>
  <si>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</si>
  <si>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</si>
  <si>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</si>
  <si>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</si>
  <si>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</si>
  <si>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</si>
  <si>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</si>
  <si>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</si>
  <si>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</si>
  <si>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</si>
  <si>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</si>
  <si>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</si>
  <si>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</si>
  <si>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</si>
  <si>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</si>
  <si>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</si>
  <si>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</si>
  <si>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</si>
  <si>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</si>
  <si>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</si>
  <si>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</si>
  <si>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</si>
  <si>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</si>
  <si>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</si>
  <si>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</si>
  <si>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</si>
  <si>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</si>
  <si>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</si>
  <si>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</si>
  <si>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</si>
  <si>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</si>
  <si>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</si>
  <si>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</si>
  <si>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</si>
  <si>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</si>
  <si>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</si>
  <si>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</si>
  <si>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</si>
  <si>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</si>
  <si>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</si>
  <si>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</si>
  <si>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</si>
  <si>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</si>
  <si>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</si>
  <si>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</si>
  <si>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</si>
  <si>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</si>
  <si>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</si>
  <si>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</si>
  <si>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</si>
  <si>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</si>
  <si>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</si>
  <si>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</si>
  <si>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</si>
  <si>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</si>
  <si>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</si>
  <si>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</si>
  <si>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</si>
  <si>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</si>
  <si>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</si>
  <si>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</si>
  <si>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</si>
  <si>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</si>
  <si>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</si>
  <si>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</si>
  <si>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</si>
  <si>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</si>
  <si>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</si>
  <si>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</si>
  <si>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</si>
  <si>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</si>
  <si>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</si>
  <si>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</si>
  <si>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</si>
  <si>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</si>
  <si>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</si>
  <si>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</si>
  <si>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</si>
  <si>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</si>
  <si>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</si>
  <si>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</si>
  <si>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</si>
  <si>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</si>
  <si>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</si>
  <si>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</si>
  <si>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</si>
  <si>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</si>
  <si>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</si>
  <si>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</si>
  <si>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</si>
  <si>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</si>
  <si>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</si>
  <si>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</si>
  <si>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</si>
  <si>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</si>
  <si>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</si>
  <si>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</si>
  <si>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</si>
  <si>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</si>
  <si>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</si>
  <si>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</si>
  <si>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</si>
  <si>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</si>
  <si>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</si>
  <si>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</si>
  <si>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</si>
  <si>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</si>
  <si>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</si>
  <si>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</si>
  <si>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</si>
  <si>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</si>
  <si>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</si>
  <si>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</si>
  <si>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</si>
  <si>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</si>
  <si>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</si>
  <si>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</si>
  <si>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</si>
  <si>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</si>
  <si>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</si>
  <si>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</si>
  <si>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</si>
  <si>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</si>
  <si>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</si>
  <si>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</si>
  <si>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</si>
  <si>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</si>
  <si>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</si>
  <si>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</si>
  <si>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</si>
  <si>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</si>
  <si>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</si>
  <si>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</si>
  <si>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</si>
  <si>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</si>
  <si>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</si>
  <si>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</si>
  <si>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</si>
  <si>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</si>
  <si>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</si>
  <si>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</si>
  <si>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</si>
  <si>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</si>
  <si>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</si>
  <si>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</si>
  <si>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</si>
  <si>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</si>
  <si>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</si>
  <si>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</si>
  <si>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</si>
  <si>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</si>
  <si>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</si>
  <si>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</si>
  <si>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</si>
  <si>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</si>
  <si>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</si>
  <si>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</si>
  <si>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</si>
  <si>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</si>
  <si>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</si>
  <si>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</si>
  <si>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</si>
  <si>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</si>
  <si>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</si>
  <si>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</si>
  <si>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</si>
  <si>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</si>
  <si>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</si>
  <si>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</si>
  <si>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</si>
  <si>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</si>
  <si>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</si>
  <si>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</si>
  <si>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</si>
  <si>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</si>
  <si>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</si>
  <si>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</si>
  <si>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</si>
  <si>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</si>
  <si>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</si>
  <si>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</si>
  <si>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</si>
  <si>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</si>
  <si>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</si>
  <si>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</si>
  <si>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</si>
  <si>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</si>
  <si>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</si>
  <si>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</si>
  <si>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</si>
  <si>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</si>
  <si>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</si>
  <si>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</si>
  <si>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</si>
  <si>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</si>
  <si>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</si>
  <si>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</si>
  <si>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</si>
  <si>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</si>
  <si>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</si>
  <si>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</si>
  <si>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</si>
  <si>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</si>
  <si>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</si>
  <si>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</si>
  <si>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</si>
  <si>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</si>
  <si>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</si>
  <si>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</si>
  <si>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</si>
  <si>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</si>
  <si>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</si>
  <si>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</si>
  <si>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</si>
  <si>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</si>
  <si>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</si>
  <si>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</si>
  <si>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</si>
  <si>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</si>
  <si>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</si>
  <si>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</si>
  <si>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</si>
  <si>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</si>
  <si>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</si>
  <si>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</si>
  <si>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</si>
  <si>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</si>
  <si>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</si>
  <si>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</si>
  <si>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</si>
  <si>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</si>
  <si>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</si>
  <si>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</si>
  <si>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</si>
  <si>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</si>
  <si>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</si>
  <si>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</si>
  <si>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</si>
  <si>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</si>
  <si>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</si>
  <si>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</si>
  <si>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</si>
  <si>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</si>
  <si>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</si>
  <si>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</si>
  <si>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</si>
  <si>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</si>
  <si>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</si>
  <si>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</si>
  <si>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</si>
  <si>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</si>
  <si>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</si>
  <si>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</si>
  <si>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</si>
  <si>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</si>
  <si>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</si>
  <si>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</si>
  <si>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</si>
  <si>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</si>
  <si>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</si>
  <si>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</si>
  <si>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</si>
  <si>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</si>
  <si>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</si>
  <si>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</si>
  <si>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</si>
  <si>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</si>
  <si>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</si>
  <si>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</si>
  <si>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</si>
  <si>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</si>
  <si>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</si>
  <si>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</si>
  <si>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</si>
  <si>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</si>
  <si>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</si>
  <si>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</si>
  <si>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</si>
  <si>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</si>
  <si>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</si>
  <si>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</si>
  <si>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</si>
  <si>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</si>
  <si>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</si>
  <si>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</si>
  <si>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</si>
  <si>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</si>
  <si>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</si>
  <si>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</si>
  <si>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</si>
  <si>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</si>
  <si>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</si>
  <si>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</si>
  <si>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</si>
  <si>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</si>
  <si>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</si>
  <si>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</si>
  <si>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</si>
  <si>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</si>
  <si>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</si>
  <si>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</si>
  <si>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</si>
  <si>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</si>
  <si>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</si>
  <si>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</si>
  <si>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</si>
  <si>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</si>
  <si>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</si>
  <si>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</si>
  <si>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</si>
  <si>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</si>
  <si>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</si>
  <si>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</si>
  <si>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</si>
  <si>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</si>
  <si>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</si>
  <si>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</si>
  <si>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</si>
  <si>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</si>
  <si>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</si>
  <si>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</si>
  <si>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</si>
  <si>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</si>
  <si>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</si>
  <si>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</si>
  <si>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</si>
  <si>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</si>
  <si>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</si>
  <si>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</si>
  <si>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</si>
  <si>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</si>
  <si>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</si>
  <si>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</si>
  <si>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</si>
  <si>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</si>
  <si>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</si>
  <si>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</si>
  <si>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</si>
  <si>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</si>
  <si>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</si>
  <si>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</si>
  <si>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</si>
  <si>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</si>
  <si>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</si>
  <si>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</si>
  <si>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</si>
  <si>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</si>
  <si>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</si>
  <si>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</si>
  <si>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</si>
  <si>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</si>
  <si>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</si>
  <si>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</si>
  <si>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</si>
  <si>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</si>
  <si>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</si>
  <si>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</si>
  <si>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</si>
  <si>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</si>
  <si>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</si>
  <si>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</si>
  <si>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</si>
  <si>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</si>
  <si>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</si>
  <si>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</si>
  <si>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</si>
  <si>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</si>
  <si>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</si>
  <si>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</si>
  <si>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</si>
  <si>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</si>
  <si>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</si>
  <si>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</si>
  <si>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</si>
  <si>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</si>
  <si>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</si>
  <si>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</si>
  <si>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</si>
  <si>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</si>
  <si>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</si>
  <si>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</si>
  <si>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</si>
  <si>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</si>
  <si>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</si>
  <si>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</si>
  <si>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</si>
  <si>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</si>
  <si>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</si>
  <si>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</si>
  <si>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</si>
  <si>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</si>
  <si>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</si>
  <si>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</si>
  <si>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</si>
  <si>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</si>
  <si>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</si>
  <si>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</si>
  <si>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</si>
  <si>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</si>
  <si>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</si>
  <si>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</si>
  <si>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</si>
  <si>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</si>
  <si>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</si>
  <si>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</si>
  <si>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</si>
  <si>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</si>
  <si>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</si>
  <si>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</si>
  <si>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</si>
  <si>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</si>
  <si>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</si>
  <si>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</si>
  <si>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</si>
  <si>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</si>
  <si>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</si>
  <si>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</si>
  <si>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</si>
  <si>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</si>
  <si>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</si>
  <si>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</si>
  <si>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</si>
  <si>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</si>
  <si>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</si>
  <si>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</si>
  <si>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</si>
  <si>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</si>
  <si>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</si>
  <si>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</si>
  <si>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</si>
  <si>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</si>
  <si>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</si>
  <si>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</si>
  <si>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</si>
  <si>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</si>
  <si>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</si>
  <si>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</si>
  <si>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</si>
  <si>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</si>
  <si>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</si>
  <si>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</si>
  <si>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</si>
  <si>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</si>
  <si>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</si>
  <si>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</si>
  <si>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</si>
  <si>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</si>
  <si>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</si>
  <si>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</si>
  <si>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</si>
  <si>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</si>
  <si>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</si>
  <si>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</si>
  <si>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</si>
  <si>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</si>
  <si>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</si>
  <si>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</si>
  <si>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</si>
  <si>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</si>
  <si>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</si>
  <si>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</si>
  <si>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</si>
  <si>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</si>
  <si>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</si>
  <si>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</si>
  <si>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</si>
  <si>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</si>
  <si>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</si>
  <si>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</si>
  <si>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</si>
  <si>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</si>
  <si>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</si>
  <si>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</si>
  <si>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</si>
  <si>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</si>
  <si>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</si>
  <si>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</si>
  <si>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</si>
  <si>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</si>
  <si>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</si>
  <si>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</si>
  <si>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</si>
  <si>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</si>
  <si>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</si>
  <si>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</si>
  <si>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</si>
  <si>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</si>
  <si>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</si>
  <si>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</si>
  <si>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</si>
  <si>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</si>
  <si>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</si>
  <si>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</si>
  <si>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</si>
  <si>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</si>
  <si>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</si>
  <si>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</si>
  <si>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</si>
  <si>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</si>
  <si>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</si>
  <si>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</si>
  <si>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</si>
  <si>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</si>
  <si>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</si>
  <si>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</si>
  <si>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</si>
  <si>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</si>
  <si>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</si>
  <si>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</si>
  <si>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</si>
  <si>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</si>
  <si>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</si>
  <si>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</si>
  <si>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</si>
  <si>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</si>
  <si>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</si>
  <si>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</si>
  <si>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</si>
  <si>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</si>
  <si>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</si>
  <si>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</si>
  <si>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</si>
  <si>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</si>
  <si>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</si>
  <si>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</si>
  <si>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</si>
  <si>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</si>
  <si>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</si>
  <si>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</si>
  <si>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</si>
  <si>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</si>
  <si>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</si>
  <si>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</si>
  <si>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</si>
  <si>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</si>
  <si>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</si>
  <si>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</si>
  <si>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</si>
  <si>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</si>
  <si>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</si>
  <si>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</si>
  <si>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</si>
  <si>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</si>
  <si>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</si>
  <si>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</si>
  <si>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</si>
  <si>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</si>
  <si>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</si>
  <si>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</si>
  <si>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</si>
  <si>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</si>
  <si>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</si>
  <si>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</si>
  <si>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</si>
  <si>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</si>
  <si>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</si>
  <si>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</si>
  <si>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</si>
  <si>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</si>
  <si>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</si>
  <si>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</si>
  <si>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</si>
  <si>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</si>
  <si>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</si>
  <si>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</si>
  <si>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</si>
  <si>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</si>
  <si>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</si>
  <si>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</si>
  <si>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</si>
  <si>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</si>
  <si>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</si>
  <si>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</si>
  <si>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</si>
  <si>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</si>
  <si>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</si>
  <si>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</si>
  <si>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</si>
  <si>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</si>
  <si>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</si>
  <si>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</si>
  <si>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</si>
  <si>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</si>
  <si>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</si>
  <si>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</si>
  <si>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</si>
  <si>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</si>
  <si>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</si>
  <si>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</si>
  <si>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</si>
  <si>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</si>
  <si>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</si>
  <si>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</si>
  <si>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</si>
  <si>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</si>
  <si>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</si>
  <si>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</si>
  <si>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</si>
  <si>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</si>
  <si>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</si>
  <si>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</si>
  <si>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</si>
  <si>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</si>
  <si>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</si>
  <si>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</si>
  <si>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</si>
  <si>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</si>
  <si>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</si>
  <si>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</si>
  <si>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</si>
  <si>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</si>
  <si>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</si>
  <si>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</si>
  <si>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</si>
  <si>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</si>
  <si>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</si>
  <si>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</si>
  <si>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</si>
  <si>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</si>
  <si>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</si>
  <si>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</si>
  <si>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</si>
  <si>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</si>
  <si>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</si>
  <si>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</si>
  <si>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</si>
  <si>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</si>
  <si>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</si>
  <si>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</si>
  <si>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</si>
  <si>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</si>
  <si>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</si>
  <si>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</si>
  <si>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</si>
  <si>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</si>
  <si>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</si>
  <si>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</si>
  <si>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</si>
  <si>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</si>
  <si>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</si>
  <si>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</si>
  <si>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</si>
  <si>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</si>
  <si>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</si>
  <si>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</si>
  <si>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</si>
  <si>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</si>
  <si>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</si>
  <si>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</si>
  <si>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</si>
  <si>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</si>
  <si>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</si>
  <si>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</si>
  <si>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</si>
  <si>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</si>
  <si>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</si>
  <si>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</si>
  <si>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</si>
  <si>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</si>
  <si>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</si>
  <si>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</si>
  <si>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</si>
  <si>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</si>
  <si>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</si>
  <si>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</si>
  <si>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</si>
  <si>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</si>
  <si>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</si>
  <si>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</si>
  <si>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</si>
  <si>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</si>
  <si>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</si>
  <si>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</si>
  <si>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</si>
  <si>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</si>
  <si>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</si>
  <si>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</si>
  <si>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</si>
  <si>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</si>
  <si>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</si>
  <si>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</si>
  <si>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</si>
  <si>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</si>
  <si>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</si>
  <si>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</si>
  <si>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</si>
  <si>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</si>
  <si>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</si>
  <si>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</si>
  <si>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</si>
  <si>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</si>
  <si>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</si>
  <si>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</si>
  <si>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</si>
  <si>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</si>
  <si>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</si>
  <si>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</si>
  <si>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</si>
  <si>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</si>
  <si>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</si>
  <si>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</si>
  <si>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</si>
  <si>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</si>
  <si>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</si>
  <si>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</si>
  <si>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</si>
  <si>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</si>
  <si>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</si>
  <si>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</si>
  <si>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</si>
  <si>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</si>
  <si>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</si>
  <si>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</si>
  <si>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</si>
  <si>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</si>
  <si>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</si>
  <si>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</si>
  <si>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</si>
  <si>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</si>
  <si>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</si>
  <si>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</si>
  <si>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</si>
  <si>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</si>
  <si>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</si>
  <si>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</si>
  <si>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</si>
  <si>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</si>
  <si>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</si>
  <si>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</si>
  <si>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</si>
  <si>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</si>
  <si>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</si>
  <si>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</si>
  <si>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</si>
  <si>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</si>
  <si>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</si>
  <si>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</si>
  <si>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</si>
  <si>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</si>
  <si>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</si>
  <si>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</si>
  <si>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</si>
  <si>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</si>
  <si>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</si>
  <si>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</si>
  <si>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</si>
  <si>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</si>
  <si>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</si>
  <si>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</si>
  <si>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</si>
  <si>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</si>
  <si>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</si>
  <si>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</si>
  <si>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</si>
  <si>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</si>
  <si>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</si>
  <si>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</si>
  <si>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</si>
  <si>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</si>
  <si>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</si>
  <si>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</si>
  <si>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</si>
  <si>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</si>
  <si>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</si>
  <si>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</si>
  <si>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</si>
  <si>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</si>
  <si>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</si>
  <si>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</si>
  <si>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</si>
  <si>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</si>
  <si>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</si>
  <si>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</si>
  <si>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</si>
  <si>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</si>
  <si>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</si>
  <si>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</si>
  <si>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</si>
  <si>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</si>
  <si>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</si>
  <si>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</si>
  <si>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</si>
  <si>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</si>
  <si>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</si>
  <si>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</si>
  <si>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</si>
  <si>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</si>
  <si>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</si>
  <si>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</si>
  <si>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</si>
  <si>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</si>
  <si>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</si>
  <si>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</si>
  <si>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</si>
  <si>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</si>
  <si>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</si>
  <si>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</si>
  <si>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</si>
  <si>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</si>
  <si>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</si>
  <si>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</si>
  <si>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</si>
  <si>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</si>
  <si>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</si>
  <si>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</si>
  <si>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</si>
  <si>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</si>
  <si>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</si>
  <si>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</si>
  <si>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</si>
  <si>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</si>
  <si>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</si>
  <si>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</si>
  <si>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</si>
  <si>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</si>
  <si>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</si>
  <si>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</si>
  <si>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</si>
  <si>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</si>
  <si>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</si>
  <si>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</si>
  <si>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</si>
  <si>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</si>
  <si>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</si>
  <si>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</si>
  <si>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</si>
  <si>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</si>
  <si>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</si>
  <si>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</si>
  <si>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</si>
  <si>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</si>
  <si>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</si>
  <si>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</si>
  <si>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</si>
  <si>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</si>
  <si>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</si>
  <si>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</si>
  <si>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</si>
  <si>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</si>
  <si>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</si>
  <si>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</si>
  <si>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</si>
  <si>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</si>
  <si>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</si>
  <si>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</si>
  <si>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</si>
  <si>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</si>
  <si>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</si>
  <si>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</si>
  <si>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</si>
  <si>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</si>
  <si>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</si>
  <si>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</si>
  <si>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</si>
  <si>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</si>
  <si>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</si>
  <si>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</si>
  <si>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</si>
  <si>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</si>
  <si>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</si>
  <si>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</si>
  <si>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</si>
  <si>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</si>
  <si>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</si>
  <si>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</si>
  <si>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</si>
  <si>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</si>
  <si>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</si>
  <si>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</si>
  <si>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</si>
  <si>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</si>
  <si>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</si>
  <si>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</si>
  <si>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</si>
  <si>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</si>
  <si>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</si>
  <si>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</si>
  <si>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</si>
  <si>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</si>
  <si>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</si>
  <si>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</si>
  <si>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</si>
  <si>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</si>
  <si>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</si>
  <si>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</si>
  <si>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</si>
  <si>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</si>
  <si>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</si>
  <si>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</si>
  <si>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</si>
  <si>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</si>
  <si>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</si>
  <si>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</si>
  <si>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</si>
  <si>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</si>
  <si>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</si>
  <si>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</si>
  <si>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</si>
  <si>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</si>
  <si>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</si>
  <si>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</si>
  <si>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</si>
  <si>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</si>
  <si>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</si>
  <si>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</si>
  <si>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</si>
  <si>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</si>
  <si>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</si>
  <si>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</si>
  <si>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</si>
  <si>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</si>
  <si>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</si>
  <si>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</si>
  <si>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</si>
  <si>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</si>
  <si>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</si>
  <si>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</si>
  <si>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</si>
  <si>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</si>
  <si>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</si>
  <si>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</si>
  <si>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</si>
  <si>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</si>
  <si>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</si>
  <si>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</si>
  <si>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</si>
  <si>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</si>
  <si>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</si>
  <si>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</si>
  <si>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</si>
  <si>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</si>
  <si>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</si>
  <si>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</si>
  <si>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</si>
  <si>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</si>
  <si>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</si>
  <si>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</si>
  <si>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</si>
  <si>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</si>
  <si>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</si>
  <si>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</si>
  <si>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</si>
  <si>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</si>
  <si>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</si>
  <si>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</si>
  <si>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</si>
  <si>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</si>
  <si>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</si>
  <si>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</si>
  <si>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</si>
  <si>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</si>
  <si>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</si>
  <si>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</si>
  <si>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</si>
  <si>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</si>
  <si>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</si>
  <si>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</si>
  <si>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</si>
  <si>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</si>
  <si>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</si>
  <si>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</si>
  <si>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</si>
  <si>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</si>
  <si>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</si>
  <si>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</si>
  <si>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</si>
  <si>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</si>
  <si>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</si>
  <si>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</si>
  <si>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</si>
  <si>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</si>
  <si>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</si>
  <si>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</si>
  <si>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</si>
  <si>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</si>
  <si>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</si>
  <si>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</si>
  <si>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</si>
  <si>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</si>
  <si>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</si>
  <si>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</si>
  <si>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</si>
  <si>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</si>
  <si>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</si>
  <si>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</si>
  <si>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</si>
  <si>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</si>
  <si>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</si>
  <si>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</si>
  <si>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</si>
  <si>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</si>
  <si>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</si>
  <si>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</si>
  <si>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</si>
  <si>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</si>
  <si>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</si>
  <si>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</si>
  <si>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</si>
  <si>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</si>
  <si>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</si>
  <si>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</si>
  <si>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</si>
  <si>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</si>
  <si>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</si>
  <si>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</si>
  <si>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</si>
  <si>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</si>
  <si>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</si>
  <si>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</si>
  <si>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</si>
  <si>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</si>
  <si>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</si>
  <si>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</si>
  <si>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</si>
  <si>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</si>
  <si>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</si>
  <si>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</si>
  <si>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</si>
  <si>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</si>
  <si>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</si>
  <si>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</si>
  <si>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</si>
  <si>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</si>
  <si>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</si>
  <si>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</si>
  <si>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</si>
  <si>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</si>
  <si>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</si>
  <si>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</si>
  <si>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</si>
  <si>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</si>
  <si>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</si>
  <si>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</si>
  <si>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</si>
  <si>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</si>
  <si>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</si>
  <si>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</si>
  <si>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</si>
  <si>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</si>
  <si>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</si>
  <si>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</si>
  <si>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</si>
  <si>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</si>
  <si>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</si>
  <si>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</si>
  <si>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</si>
  <si>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</si>
  <si>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</si>
  <si>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</si>
  <si>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</si>
  <si>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</si>
  <si>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</si>
  <si>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</si>
  <si>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</si>
  <si>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</si>
  <si>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</si>
  <si>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</si>
  <si>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</si>
  <si>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</si>
  <si>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</si>
  <si>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</si>
  <si>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</si>
  <si>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</si>
  <si>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</si>
  <si>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</si>
  <si>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</si>
  <si>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</si>
  <si>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</si>
  <si>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</si>
  <si>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</si>
  <si>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</si>
  <si>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</si>
  <si>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</si>
  <si>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</si>
  <si>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</si>
  <si>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</si>
  <si>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</si>
  <si>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</si>
  <si>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</si>
  <si>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</si>
  <si>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</si>
  <si>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</si>
  <si>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</si>
  <si>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</si>
  <si>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</si>
  <si>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</si>
  <si>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</si>
  <si>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</si>
  <si>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</si>
  <si>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</si>
  <si>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</si>
  <si>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</si>
  <si>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</si>
  <si>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</si>
  <si>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</si>
  <si>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</si>
  <si>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</si>
  <si>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</si>
  <si>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</si>
  <si>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</si>
  <si>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</si>
  <si>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</si>
  <si>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</si>
  <si>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</si>
  <si>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</si>
  <si>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</si>
  <si>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</si>
  <si>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</si>
  <si>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</si>
  <si>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</si>
  <si>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</si>
  <si>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</si>
  <si>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</si>
  <si>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</si>
  <si>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</si>
  <si>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</si>
  <si>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</si>
  <si>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</si>
  <si>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</si>
  <si>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</si>
  <si>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</si>
  <si>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</si>
  <si>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</si>
  <si>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</si>
  <si>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</si>
  <si>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</si>
  <si>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</si>
  <si>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</si>
  <si>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</si>
  <si>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</si>
  <si>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</si>
  <si>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</si>
  <si>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</si>
  <si>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</si>
  <si>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</si>
  <si>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</si>
  <si>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</si>
  <si>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</si>
  <si>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</si>
  <si>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</si>
  <si>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</si>
  <si>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</si>
  <si>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</si>
  <si>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</si>
  <si>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</si>
  <si>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</si>
  <si>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</si>
  <si>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</si>
  <si>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</si>
  <si>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</si>
  <si>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</si>
  <si>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</si>
  <si>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</si>
  <si>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</si>
  <si>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</si>
  <si>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</si>
  <si>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</si>
  <si>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</si>
  <si>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</si>
  <si>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</si>
  <si>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</si>
  <si>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</si>
  <si>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</si>
  <si>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</si>
  <si>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</si>
  <si>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</si>
  <si>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</si>
  <si>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</si>
  <si>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</si>
  <si>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</si>
  <si>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</si>
  <si>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</si>
  <si>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</si>
  <si>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</si>
  <si>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</si>
  <si>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</si>
  <si>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</si>
  <si>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</si>
  <si>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</si>
  <si>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</si>
  <si>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</si>
  <si>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</si>
  <si>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</si>
  <si>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</si>
  <si>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</si>
  <si>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</si>
  <si>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</si>
  <si>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</si>
  <si>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</si>
  <si>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</si>
  <si>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</si>
  <si>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</si>
  <si>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</si>
  <si>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</si>
  <si>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</si>
  <si>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</si>
  <si>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</si>
  <si>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</si>
  <si>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</si>
  <si>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</si>
  <si>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</si>
  <si>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</si>
  <si>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</si>
  <si>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</si>
  <si>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</si>
  <si>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</si>
  <si>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</si>
  <si>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</si>
  <si>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</si>
  <si>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</si>
  <si>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</si>
  <si>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</si>
  <si>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</si>
  <si>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</si>
  <si>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</si>
  <si>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</si>
  <si>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</si>
  <si>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</si>
  <si>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</si>
  <si>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</si>
  <si>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</si>
  <si>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</si>
  <si>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</si>
  <si>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</si>
  <si>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</si>
  <si>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</si>
  <si>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</si>
  <si>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</si>
  <si>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</si>
  <si>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</si>
  <si>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</si>
  <si>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</si>
  <si>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</si>
  <si>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</si>
  <si>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</si>
  <si>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</si>
  <si>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</si>
  <si>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</si>
  <si>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</si>
  <si>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</si>
  <si>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</si>
  <si>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</si>
  <si>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</si>
  <si>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</si>
  <si>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</si>
  <si>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</si>
  <si>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</si>
  <si>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</si>
  <si>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</si>
  <si>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</si>
  <si>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</si>
  <si>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</si>
  <si>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</si>
  <si>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</si>
  <si>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</si>
  <si>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</si>
  <si>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</si>
  <si>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</si>
  <si>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</si>
  <si>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</si>
  <si>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</si>
  <si>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</si>
  <si>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</si>
  <si>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</si>
  <si>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</si>
  <si>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</si>
  <si>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</si>
  <si>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</si>
  <si>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</si>
  <si>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</si>
  <si>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</si>
  <si>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</si>
  <si>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</si>
  <si>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</si>
  <si>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</si>
  <si>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</si>
  <si>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</si>
  <si>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</si>
  <si>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</si>
  <si>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</si>
  <si>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</si>
  <si>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</si>
  <si>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</si>
  <si>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</si>
  <si>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</si>
  <si>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</si>
  <si>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</si>
  <si>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</si>
  <si>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</si>
  <si>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</si>
  <si>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</si>
  <si>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</si>
  <si>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</si>
  <si>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</si>
  <si>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</si>
  <si>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</si>
  <si>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</si>
  <si>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</si>
  <si>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</si>
  <si>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</si>
  <si>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</si>
  <si>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</si>
  <si>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</si>
  <si>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</si>
  <si>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</si>
  <si>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</si>
  <si>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</si>
  <si>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</si>
  <si>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</si>
  <si>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</si>
  <si>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</si>
  <si>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</si>
  <si>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</si>
  <si>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</si>
  <si>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</si>
  <si>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</si>
  <si>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</si>
  <si>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</si>
  <si>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</si>
  <si>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</si>
  <si>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</si>
  <si>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</si>
  <si>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</si>
  <si>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</si>
  <si>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</si>
  <si>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</si>
  <si>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</si>
  <si>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</si>
  <si>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</si>
  <si>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</si>
  <si>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</si>
  <si>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</si>
  <si>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</si>
  <si>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</si>
  <si>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</si>
  <si>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</si>
  <si>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</si>
  <si>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</si>
  <si>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</si>
  <si>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</si>
  <si>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</si>
  <si>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</si>
  <si>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</si>
  <si>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</si>
  <si>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</si>
  <si>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</si>
  <si>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</si>
  <si>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</si>
  <si>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</si>
  <si>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</si>
  <si>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</si>
  <si>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</si>
  <si>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</si>
  <si>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</si>
  <si>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</si>
  <si>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</si>
  <si>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</si>
  <si>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</si>
  <si>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</si>
  <si>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</si>
  <si>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</si>
  <si>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</si>
  <si>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</si>
  <si>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</si>
  <si>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</si>
  <si>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</si>
  <si>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</si>
  <si>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</si>
  <si>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</si>
  <si>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</si>
  <si>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</si>
  <si>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</si>
  <si>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</si>
  <si>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</si>
  <si>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</si>
  <si>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</si>
  <si>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</si>
  <si>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</si>
  <si>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</si>
  <si>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</si>
  <si>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</si>
  <si>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</si>
  <si>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</si>
  <si>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</si>
  <si>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</si>
  <si>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</si>
  <si>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</si>
  <si>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</si>
  <si>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</si>
  <si>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</si>
  <si>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</si>
  <si>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</si>
  <si>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</si>
  <si>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</si>
  <si>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</si>
  <si>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</si>
  <si>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</si>
  <si>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</si>
  <si>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</si>
  <si>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</si>
  <si>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</si>
  <si>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</si>
  <si>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</si>
  <si>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</si>
  <si>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</si>
  <si>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</si>
  <si>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</si>
  <si>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</si>
  <si>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</si>
  <si>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</si>
  <si>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</si>
  <si>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</si>
  <si>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</si>
  <si>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</si>
  <si>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</si>
  <si>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</si>
  <si>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</si>
  <si>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</si>
  <si>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</si>
  <si>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</si>
  <si>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</si>
  <si>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</si>
  <si>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</si>
  <si>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</si>
  <si>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</si>
  <si>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</si>
  <si>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</si>
  <si>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</si>
  <si>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</si>
  <si>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</si>
  <si>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</si>
  <si>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</si>
  <si>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</si>
  <si>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</si>
  <si>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</si>
  <si>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</si>
  <si>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</si>
  <si>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</si>
  <si>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</si>
  <si>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</si>
  <si>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</si>
  <si>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</si>
  <si>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</si>
  <si>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</si>
  <si>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</si>
  <si>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</si>
  <si>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</si>
  <si>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</si>
  <si>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</si>
  <si>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</si>
  <si>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</si>
  <si>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</si>
  <si>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</si>
  <si>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</si>
  <si>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</si>
  <si>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</si>
  <si>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</si>
  <si>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</si>
  <si>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</si>
  <si>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</si>
  <si>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</si>
  <si>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</si>
  <si>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</si>
  <si>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</si>
  <si>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</si>
  <si>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</si>
  <si>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</si>
  <si>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</si>
  <si>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</si>
  <si>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</si>
  <si>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</si>
  <si>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</si>
  <si>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</si>
  <si>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</si>
  <si>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</si>
  <si>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</si>
  <si>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</si>
  <si>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</si>
  <si>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</si>
  <si>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</si>
  <si>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</si>
  <si>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</si>
  <si>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</si>
  <si>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</si>
  <si>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</si>
  <si>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</si>
  <si>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</si>
  <si>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</si>
  <si>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</si>
  <si>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</si>
  <si>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</si>
  <si>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</si>
  <si>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</si>
  <si>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</si>
  <si>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</si>
  <si>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</si>
  <si>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</si>
  <si>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</si>
  <si>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</si>
  <si>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</si>
  <si>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</si>
  <si>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</si>
  <si>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</si>
  <si>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</si>
  <si>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</si>
  <si>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</si>
  <si>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</si>
  <si>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</si>
  <si>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</si>
  <si>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</si>
  <si>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</si>
  <si>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</si>
  <si>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</si>
  <si>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</si>
  <si>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</si>
  <si>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</si>
  <si>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</si>
  <si>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</si>
  <si>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</si>
  <si>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</si>
  <si>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</si>
  <si>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</si>
  <si>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</si>
  <si>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</si>
  <si>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</si>
  <si>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</si>
  <si>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</si>
  <si>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</si>
  <si>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</si>
  <si>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</si>
  <si>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</si>
  <si>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</si>
  <si>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</si>
  <si>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</si>
  <si>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</si>
  <si>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</si>
  <si>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</si>
  <si>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</si>
  <si>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</si>
  <si>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</si>
  <si>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</si>
  <si>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</si>
  <si>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</si>
  <si>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</si>
  <si>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</si>
  <si>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</si>
  <si>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</si>
  <si>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</si>
  <si>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</si>
  <si>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</si>
  <si>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</si>
  <si>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</si>
  <si>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</si>
  <si>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</si>
  <si>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</si>
  <si>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</si>
  <si>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</si>
  <si>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</si>
  <si>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</si>
  <si>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</si>
  <si>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</si>
  <si>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</si>
  <si>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</si>
  <si>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</si>
  <si>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</si>
  <si>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</si>
  <si>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</si>
  <si>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</si>
  <si>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</si>
  <si>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</si>
  <si>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</si>
  <si>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</si>
  <si>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</si>
  <si>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</si>
  <si>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</si>
  <si>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</si>
  <si>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</si>
  <si>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</si>
  <si>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</si>
  <si>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</si>
  <si>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</si>
  <si>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</si>
  <si>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</si>
  <si>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</si>
  <si>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</si>
  <si>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</si>
  <si>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</si>
  <si>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</si>
  <si>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</si>
  <si>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</si>
  <si>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</si>
  <si>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</si>
  <si>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</si>
  <si>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</si>
  <si>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</si>
  <si>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</si>
  <si>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</si>
  <si>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</si>
  <si>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</si>
  <si>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</si>
  <si>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</si>
  <si>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</si>
  <si>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</si>
  <si>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</si>
  <si>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</si>
  <si>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</si>
  <si>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</si>
  <si>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</si>
  <si>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</si>
  <si>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</si>
  <si>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</si>
  <si>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</si>
  <si>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</si>
  <si>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</si>
  <si>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</si>
  <si>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</si>
  <si>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</si>
  <si>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</si>
  <si>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</si>
  <si>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</si>
  <si>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</si>
  <si>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</si>
  <si>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</si>
  <si>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</si>
  <si>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</si>
  <si>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</si>
  <si>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</si>
  <si>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</si>
  <si>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</si>
  <si>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</si>
  <si>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</si>
  <si>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</si>
  <si>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</si>
  <si>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</si>
  <si>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</si>
  <si>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</si>
  <si>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</si>
  <si>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</si>
  <si>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</si>
  <si>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</si>
  <si>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</si>
  <si>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</si>
  <si>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</si>
  <si>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</si>
  <si>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</si>
  <si>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</si>
  <si>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</si>
  <si>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</si>
  <si>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</si>
  <si>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</si>
  <si>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</si>
  <si>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</si>
  <si>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</si>
  <si>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</si>
  <si>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</si>
  <si>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</si>
  <si>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</si>
  <si>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</si>
  <si>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</si>
  <si>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</si>
  <si>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</si>
  <si>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</si>
  <si>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</si>
  <si>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</si>
  <si>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</si>
  <si>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</si>
  <si>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</si>
  <si>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</si>
  <si>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</si>
  <si>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</si>
  <si>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</si>
  <si>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</si>
  <si>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</si>
  <si>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</si>
  <si>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</si>
  <si>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</si>
  <si>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</si>
  <si>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</si>
  <si>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</si>
  <si>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</si>
  <si>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</si>
  <si>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</si>
  <si>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</si>
  <si>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</si>
  <si>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</si>
  <si>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</si>
  <si>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</si>
  <si>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</si>
  <si>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</si>
  <si>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</si>
  <si>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</si>
  <si>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</si>
  <si>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</si>
  <si>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</si>
  <si>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</si>
  <si>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</si>
  <si>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</si>
  <si>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</si>
  <si>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</si>
  <si>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</si>
  <si>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</si>
  <si>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</si>
  <si>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</si>
  <si>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</si>
  <si>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</si>
  <si>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</si>
  <si>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</si>
  <si>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</si>
  <si>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</si>
  <si>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</si>
  <si>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</si>
  <si>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</si>
  <si>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</si>
  <si>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</si>
  <si>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</si>
  <si>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</si>
  <si>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</si>
  <si>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</si>
  <si>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</si>
  <si>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</si>
  <si>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</si>
  <si>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</si>
  <si>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</si>
  <si>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</si>
  <si>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</si>
  <si>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</si>
  <si>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</si>
  <si>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</si>
  <si>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</si>
  <si>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</si>
  <si>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</si>
  <si>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</si>
  <si>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</si>
  <si>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</si>
  <si>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</si>
  <si>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</si>
  <si>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</si>
  <si>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</si>
  <si>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</si>
  <si>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</si>
  <si>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</si>
  <si>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</si>
  <si>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</si>
  <si>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</si>
  <si>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</si>
  <si>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</si>
  <si>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</si>
  <si>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</si>
  <si>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</si>
  <si>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</si>
  <si>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</si>
  <si>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</si>
  <si>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</si>
  <si>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</si>
  <si>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</si>
  <si>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</si>
  <si>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</si>
  <si>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</si>
  <si>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</si>
  <si>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</si>
  <si>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</si>
  <si>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</si>
  <si>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</si>
  <si>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</si>
  <si>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</si>
  <si>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</si>
  <si>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</si>
  <si>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</si>
  <si>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</si>
  <si>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</si>
  <si>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</si>
  <si>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</si>
  <si>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</si>
  <si>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</si>
  <si>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</si>
  <si>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</si>
  <si>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</si>
  <si>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</si>
  <si>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</si>
  <si>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</si>
  <si>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</si>
  <si>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</si>
  <si>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</si>
  <si>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</si>
  <si>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</si>
  <si>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</si>
  <si>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</si>
  <si>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</si>
  <si>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</si>
  <si>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</si>
  <si>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</si>
  <si>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</si>
  <si>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</si>
  <si>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</si>
  <si>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</si>
  <si>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</si>
  <si>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</si>
  <si>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</si>
  <si>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</si>
  <si>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</si>
  <si>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</si>
  <si>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</si>
  <si>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</si>
  <si>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</si>
  <si>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</si>
  <si>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</si>
  <si>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</si>
  <si>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</si>
  <si>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</si>
  <si>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</si>
  <si>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</si>
  <si>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</si>
  <si>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</si>
  <si>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</si>
  <si>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</si>
  <si>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</si>
  <si>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</si>
  <si>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</si>
  <si>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</si>
  <si>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</si>
  <si>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</si>
  <si>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</si>
  <si>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</si>
  <si>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</si>
  <si>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</si>
  <si>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</si>
  <si>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</si>
  <si>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</si>
  <si>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</si>
  <si>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</si>
  <si>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</si>
  <si>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</si>
  <si>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</si>
  <si>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</si>
  <si>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</si>
  <si>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</si>
  <si>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</si>
  <si>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</si>
  <si>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</si>
  <si>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</si>
  <si>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</si>
  <si>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</si>
  <si>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</si>
  <si>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</si>
  <si>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</si>
  <si>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</si>
  <si>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</si>
  <si>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</si>
  <si>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</si>
  <si>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</si>
  <si>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</si>
  <si>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</si>
  <si>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</si>
  <si>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</si>
  <si>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</si>
  <si>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</si>
  <si>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</si>
  <si>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</si>
  <si>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</si>
  <si>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</si>
  <si>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</si>
  <si>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</si>
  <si>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</si>
  <si>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</si>
  <si>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</si>
  <si>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</si>
  <si>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</si>
  <si>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</si>
  <si>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</si>
  <si>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</si>
  <si>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</si>
  <si>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</si>
  <si>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</si>
  <si>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</si>
  <si>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</si>
  <si>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</si>
  <si>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</si>
  <si>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</si>
  <si>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</si>
  <si>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</si>
  <si>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</si>
  <si>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</si>
  <si>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</si>
  <si>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</si>
  <si>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</si>
  <si>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</si>
  <si>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</si>
  <si>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</si>
  <si>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</si>
  <si>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</si>
  <si>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</si>
  <si>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</si>
  <si>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</si>
  <si>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</si>
  <si>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</si>
  <si>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</si>
  <si>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</si>
  <si>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</si>
  <si>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</si>
  <si>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</si>
  <si>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</si>
  <si>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</si>
  <si>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</si>
  <si>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</si>
  <si>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</si>
  <si>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</si>
  <si>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</si>
  <si>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</si>
  <si>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</si>
  <si>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</si>
  <si>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</si>
  <si>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</si>
  <si>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</si>
  <si>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</si>
  <si>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</si>
  <si>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</si>
  <si>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</si>
  <si>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</si>
  <si>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</si>
  <si>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</si>
  <si>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</si>
  <si>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</si>
  <si>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</si>
  <si>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</si>
  <si>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</si>
  <si>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</si>
  <si>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</si>
  <si>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</si>
  <si>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</si>
  <si>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</si>
  <si>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</si>
  <si>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</si>
  <si>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</si>
  <si>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</si>
  <si>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</si>
  <si>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</si>
  <si>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</si>
  <si>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</si>
  <si>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</si>
  <si>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</si>
  <si>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</si>
  <si>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</si>
  <si>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</si>
  <si>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</si>
  <si>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</si>
  <si>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</si>
  <si>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</si>
  <si>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</si>
  <si>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</si>
  <si>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</si>
  <si>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</si>
  <si>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</si>
  <si>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</si>
  <si>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</si>
  <si>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</si>
  <si>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</si>
  <si>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</si>
  <si>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</si>
  <si>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</si>
  <si>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</si>
  <si>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</si>
  <si>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</si>
  <si>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</si>
  <si>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</si>
  <si>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</si>
  <si>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</si>
  <si>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</si>
  <si>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</si>
  <si>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</si>
  <si>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</si>
  <si>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</si>
  <si>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</si>
  <si>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</si>
  <si>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</si>
  <si>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</si>
  <si>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</si>
  <si>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</si>
  <si>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</si>
  <si>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</si>
  <si>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</si>
  <si>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</si>
  <si>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</si>
  <si>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</si>
  <si>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</si>
  <si>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</si>
  <si>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</si>
  <si>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</si>
  <si>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</si>
  <si>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</si>
  <si>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</si>
  <si>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</si>
  <si>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</si>
  <si>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</si>
  <si>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</si>
  <si>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</si>
  <si>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</si>
  <si>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</si>
  <si>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</si>
  <si>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</si>
  <si>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</si>
  <si>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</si>
  <si>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</si>
  <si>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</si>
  <si>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</si>
  <si>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</si>
  <si>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</si>
  <si>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</si>
  <si>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</si>
  <si>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</si>
  <si>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</si>
  <si>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</si>
  <si>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</si>
  <si>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</si>
  <si>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</si>
  <si>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</si>
  <si>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</si>
  <si>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</si>
  <si>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</si>
  <si>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</si>
  <si>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</si>
  <si>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</si>
  <si>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</si>
  <si>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</si>
  <si>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</si>
  <si>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</si>
  <si>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</si>
  <si>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</si>
  <si>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</si>
  <si>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</si>
  <si>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</si>
  <si>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</si>
  <si>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</si>
  <si>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</si>
  <si>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</si>
  <si>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</si>
  <si>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</si>
  <si>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</si>
  <si>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</si>
  <si>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</si>
  <si>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</si>
  <si>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</si>
  <si>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</si>
  <si>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</si>
  <si>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</si>
  <si>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</si>
  <si>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</si>
  <si>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</si>
  <si>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</si>
  <si>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</si>
  <si>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</si>
  <si>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</si>
  <si>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</si>
  <si>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</si>
  <si>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</si>
  <si>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</si>
  <si>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</si>
  <si>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</si>
  <si>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</si>
  <si>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</si>
  <si>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</si>
  <si>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</si>
  <si>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</si>
  <si>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</si>
  <si>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</si>
  <si>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</si>
  <si>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</si>
  <si>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</si>
  <si>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</si>
  <si>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</si>
  <si>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</si>
  <si>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</si>
  <si>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</si>
  <si>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</si>
  <si>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</si>
  <si>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</si>
  <si>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</si>
  <si>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</si>
  <si>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</si>
  <si>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</si>
  <si>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</si>
  <si>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</si>
  <si>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</si>
  <si>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</si>
  <si>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</si>
  <si>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</si>
  <si>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</si>
  <si>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</si>
  <si>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</si>
  <si>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</si>
  <si>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</si>
  <si>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</si>
  <si>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</si>
  <si>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</si>
  <si>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</si>
  <si>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</si>
  <si>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</si>
  <si>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</si>
  <si>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</si>
  <si>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</si>
  <si>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</si>
  <si>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</si>
  <si>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</si>
  <si>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</si>
  <si>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</si>
  <si>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</si>
  <si>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</si>
  <si>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</si>
  <si>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</si>
  <si>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</si>
  <si>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</si>
  <si>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</si>
  <si>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</si>
  <si>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</si>
  <si>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</si>
  <si>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</si>
  <si>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</si>
  <si>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</si>
  <si>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</si>
  <si>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</si>
  <si>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</si>
  <si>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</si>
  <si>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</si>
  <si>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</si>
  <si>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</si>
  <si>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</si>
  <si>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</si>
  <si>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</si>
  <si>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</si>
  <si>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</si>
  <si>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</si>
  <si>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</si>
  <si>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</si>
  <si>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</si>
  <si>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</si>
  <si>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</si>
  <si>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</si>
  <si>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</si>
  <si>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</si>
  <si>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</si>
  <si>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</si>
  <si>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</si>
  <si>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</si>
  <si>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</si>
  <si>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</si>
  <si>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</si>
  <si>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</si>
  <si>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</si>
  <si>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</si>
  <si>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</si>
  <si>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</si>
  <si>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</si>
  <si>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</si>
  <si>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</si>
  <si>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</si>
  <si>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</si>
  <si>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</si>
  <si>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</si>
  <si>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</si>
  <si>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</si>
  <si>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</si>
  <si>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</si>
  <si>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</si>
  <si>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</si>
  <si>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</si>
  <si>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</si>
  <si>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</si>
  <si>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</si>
  <si>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</si>
  <si>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</si>
  <si>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</si>
  <si>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</si>
  <si>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</si>
  <si>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</si>
  <si>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</si>
  <si>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</si>
  <si>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</si>
  <si>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</si>
  <si>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</si>
  <si>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</si>
  <si>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</si>
  <si>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</si>
  <si>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</si>
  <si>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</si>
  <si>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</si>
  <si>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</si>
  <si>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</si>
  <si>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</si>
  <si>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</si>
  <si>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</si>
  <si>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</si>
  <si>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</si>
  <si>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</si>
  <si>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</si>
  <si>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</si>
  <si>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</si>
  <si>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</si>
  <si>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</si>
  <si>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</si>
  <si>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</si>
  <si>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</si>
  <si>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</si>
  <si>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</si>
  <si>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</si>
  <si>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</si>
  <si>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</si>
  <si>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</si>
  <si>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</si>
  <si>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</si>
  <si>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</si>
  <si>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</si>
  <si>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</si>
  <si>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</si>
  <si>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</si>
  <si>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</si>
  <si>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</si>
  <si>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</si>
  <si>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</si>
  <si>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</si>
  <si>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</si>
  <si>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</si>
  <si>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</si>
  <si>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</si>
  <si>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</si>
  <si>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</si>
  <si>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</si>
  <si>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</si>
  <si>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</si>
  <si>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</si>
  <si>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</si>
  <si>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</si>
  <si>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</si>
  <si>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</si>
  <si>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</si>
  <si>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</si>
  <si>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</si>
  <si>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</si>
  <si>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</si>
  <si>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</si>
  <si>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</si>
  <si>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</si>
  <si>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</si>
  <si>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</si>
  <si>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</si>
  <si>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</si>
  <si>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</si>
  <si>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</si>
  <si>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</si>
  <si>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</si>
  <si>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</si>
  <si>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</si>
  <si>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</si>
  <si>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</si>
  <si>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</si>
  <si>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</si>
  <si>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</si>
  <si>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</si>
  <si>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</si>
  <si>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</si>
  <si>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</si>
  <si>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</si>
  <si>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</si>
  <si>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</si>
  <si>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</si>
  <si>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</si>
  <si>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</si>
  <si>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</si>
  <si>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</si>
  <si>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</si>
  <si>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</si>
  <si>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</si>
  <si>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</si>
  <si>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</si>
  <si>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</si>
  <si>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</si>
  <si>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</si>
  <si>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</si>
  <si>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</si>
  <si>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</si>
  <si>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</si>
  <si>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</si>
  <si>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</si>
  <si>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</si>
  <si>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</si>
  <si>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</si>
  <si>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</si>
  <si>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</si>
  <si>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</si>
  <si>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</si>
  <si>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</si>
  <si>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</si>
  <si>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</si>
  <si>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</si>
  <si>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</si>
  <si>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</si>
  <si>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</si>
  <si>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</si>
  <si>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</si>
  <si>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</si>
  <si>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</si>
  <si>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</si>
  <si>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</si>
  <si>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</si>
  <si>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</si>
  <si>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</si>
  <si>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</si>
  <si>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</si>
  <si>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</si>
  <si>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</si>
  <si>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</si>
  <si>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</si>
  <si>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</si>
  <si>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</si>
  <si>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</si>
  <si>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</si>
  <si>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</si>
  <si>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</si>
  <si>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</si>
  <si>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</si>
  <si>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</si>
  <si>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</si>
  <si>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</si>
  <si>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</si>
  <si>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</si>
  <si>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</si>
  <si>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</si>
  <si>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</si>
  <si>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</si>
  <si>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</si>
  <si>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</si>
  <si>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</si>
  <si>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</si>
  <si>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</si>
  <si>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</si>
  <si>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</si>
  <si>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</si>
  <si>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</si>
  <si>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</si>
  <si>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</si>
  <si>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</si>
  <si>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</si>
  <si>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</si>
  <si>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</si>
  <si>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</si>
  <si>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</si>
  <si>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</si>
  <si>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</si>
  <si>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</si>
  <si>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</si>
  <si>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</si>
  <si>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</si>
  <si>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</si>
  <si>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</si>
  <si>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</si>
  <si>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</si>
  <si>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</si>
  <si>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</si>
  <si>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</si>
  <si>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</si>
  <si>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</si>
  <si>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</si>
  <si>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</si>
  <si>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</si>
  <si>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</si>
  <si>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</si>
  <si>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</si>
  <si>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</si>
  <si>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</si>
  <si>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</si>
  <si>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</si>
  <si>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</si>
  <si>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</si>
  <si>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</si>
  <si>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</si>
  <si>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</si>
  <si>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</si>
  <si>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</si>
  <si>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</si>
  <si>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</si>
  <si>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</si>
  <si>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</si>
  <si>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</si>
  <si>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</si>
  <si>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</si>
  <si>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</si>
  <si>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</si>
  <si>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</si>
  <si>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</si>
  <si>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</si>
  <si>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</si>
  <si>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</si>
  <si>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</si>
  <si>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</si>
  <si>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</si>
  <si>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</si>
  <si>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</si>
  <si>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</si>
  <si>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</si>
  <si>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</si>
  <si>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</si>
  <si>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</si>
  <si>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</si>
  <si>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</si>
  <si>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</si>
  <si>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</si>
  <si>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</si>
  <si>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</si>
  <si>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</si>
  <si>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</si>
  <si>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</si>
  <si>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</si>
  <si>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</si>
  <si>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</si>
  <si>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</si>
  <si>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</si>
  <si>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</si>
  <si>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</si>
  <si>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</si>
  <si>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</si>
  <si>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</si>
  <si>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</si>
  <si>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</si>
  <si>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</si>
  <si>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</si>
  <si>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</si>
  <si>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</si>
  <si>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</si>
  <si>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</si>
  <si>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</si>
  <si>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</si>
  <si>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</si>
  <si>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</si>
  <si>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</si>
  <si>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</si>
  <si>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</si>
  <si>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</si>
  <si>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</si>
  <si>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</si>
  <si>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</si>
  <si>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</si>
  <si>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</si>
  <si>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</si>
  <si>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</si>
  <si>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</si>
  <si>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</si>
  <si>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</si>
  <si>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</si>
  <si>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</si>
  <si>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</si>
  <si>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</si>
  <si>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</si>
  <si>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</si>
  <si>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</si>
  <si>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</si>
  <si>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</si>
  <si>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</si>
  <si>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</si>
  <si>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</si>
  <si>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</si>
  <si>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</si>
  <si>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</si>
  <si>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</si>
  <si>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</si>
  <si>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</si>
  <si>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</si>
  <si>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</si>
  <si>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</si>
  <si>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</si>
  <si>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</si>
  <si>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</si>
  <si>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</si>
  <si>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</si>
  <si>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</si>
  <si>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</si>
  <si>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</si>
  <si>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</si>
  <si>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</si>
  <si>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</si>
  <si>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</si>
  <si>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</si>
  <si>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</si>
  <si>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</si>
  <si>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</si>
  <si>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</si>
  <si>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</si>
  <si>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</si>
  <si>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</si>
  <si>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</si>
  <si>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</si>
  <si>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</si>
  <si>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</si>
  <si>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</si>
  <si>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</si>
  <si>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</si>
  <si>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</si>
  <si>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</si>
  <si>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</si>
  <si>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</si>
  <si>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</si>
  <si>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</si>
  <si>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</si>
  <si>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</si>
  <si>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</si>
  <si>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</si>
  <si>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</si>
  <si>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</si>
  <si>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</si>
  <si>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</si>
  <si>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</si>
  <si>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</si>
  <si>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</si>
  <si>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</si>
  <si>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</si>
  <si>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</si>
  <si>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</si>
  <si>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</si>
  <si>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</si>
  <si>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</si>
  <si>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</si>
  <si>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</si>
  <si>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</si>
  <si>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</si>
  <si>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</si>
  <si>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</si>
  <si>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</si>
  <si>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</si>
  <si>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</si>
  <si>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</si>
  <si>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</si>
  <si>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</si>
  <si>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</si>
  <si>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</si>
  <si>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</si>
  <si>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</si>
  <si>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</si>
  <si>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</si>
  <si>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</si>
  <si>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</si>
  <si>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</si>
  <si>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</si>
  <si>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</si>
  <si>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</si>
  <si>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</si>
  <si>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</si>
  <si>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</si>
  <si>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</si>
  <si>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</si>
  <si>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</si>
  <si>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</si>
  <si>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</si>
  <si>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</si>
  <si>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</si>
  <si>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</si>
  <si>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</si>
  <si>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</si>
  <si>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</si>
  <si>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</si>
  <si>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</si>
  <si>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</si>
  <si>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</si>
  <si>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</si>
  <si>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</si>
  <si>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</si>
  <si>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</si>
  <si>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</si>
  <si>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</si>
  <si>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</si>
  <si>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</si>
  <si>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</si>
  <si>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</si>
  <si>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</si>
  <si>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</si>
  <si>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</si>
  <si>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</si>
  <si>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</si>
  <si>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</si>
  <si>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</si>
  <si>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</si>
  <si>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</si>
  <si>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</si>
  <si>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</si>
  <si>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</si>
  <si>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</si>
  <si>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</si>
  <si>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</si>
  <si>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</si>
  <si>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</si>
  <si>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</si>
  <si>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</si>
  <si>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</si>
  <si>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</si>
  <si>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</si>
  <si>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</si>
  <si>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</si>
  <si>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</si>
  <si>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</si>
  <si>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</si>
  <si>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</si>
  <si>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</si>
  <si>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</si>
  <si>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</si>
  <si>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</si>
  <si>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</si>
  <si>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</si>
  <si>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</si>
  <si>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</si>
  <si>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</si>
  <si>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</si>
  <si>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</si>
  <si>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</si>
  <si>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</si>
  <si>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</si>
  <si>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</si>
  <si>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</si>
  <si>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</si>
  <si>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</si>
  <si>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</si>
  <si>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</si>
  <si>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</si>
  <si>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</si>
  <si>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</si>
  <si>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</si>
  <si>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</si>
  <si>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</si>
  <si>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</si>
  <si>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</si>
  <si>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</si>
  <si>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</si>
  <si>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</si>
  <si>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</si>
  <si>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</si>
  <si>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</si>
  <si>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</si>
  <si>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</si>
  <si>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</si>
  <si>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</si>
  <si>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</si>
  <si>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</si>
  <si>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</si>
  <si>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</si>
  <si>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</si>
  <si>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</si>
  <si>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</si>
  <si>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</si>
  <si>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</si>
  <si>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</si>
  <si>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</si>
  <si>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</si>
  <si>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</si>
  <si>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</si>
  <si>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</si>
  <si>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</si>
  <si>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</si>
  <si>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</si>
  <si>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</si>
  <si>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</si>
  <si>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</si>
  <si>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</si>
  <si>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</si>
  <si>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</si>
  <si>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</si>
  <si>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</si>
  <si>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</si>
  <si>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</si>
  <si>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</si>
  <si>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</si>
  <si>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</si>
  <si>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</si>
  <si>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</si>
  <si>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</si>
  <si>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</si>
  <si>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</si>
  <si>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</si>
  <si>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</si>
  <si>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</si>
  <si>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</si>
  <si>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</si>
  <si>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</si>
  <si>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</si>
  <si>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</si>
  <si>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</si>
  <si>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</si>
  <si>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</si>
  <si>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</si>
  <si>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</si>
  <si>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</si>
  <si>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</si>
  <si>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</si>
  <si>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</si>
  <si>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</si>
  <si>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</si>
  <si>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</si>
  <si>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</si>
  <si>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</si>
  <si>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</si>
  <si>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</si>
  <si>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</si>
  <si>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</si>
  <si>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</si>
  <si>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</si>
  <si>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</si>
  <si>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</si>
  <si>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</si>
  <si>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</si>
  <si>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</si>
  <si>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</si>
  <si>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</si>
  <si>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</si>
  <si>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</si>
  <si>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</si>
  <si>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</si>
  <si>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</si>
  <si>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</si>
  <si>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</si>
  <si>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</si>
  <si>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</si>
  <si>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</si>
  <si>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</si>
  <si>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</si>
  <si>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</si>
  <si>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</si>
  <si>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</si>
  <si>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</si>
  <si>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</si>
  <si>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</si>
  <si>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</si>
  <si>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</si>
  <si>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</si>
  <si>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</si>
  <si>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</si>
  <si>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</si>
  <si>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</si>
  <si>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</si>
  <si>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</si>
  <si>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</si>
  <si>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</si>
  <si>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</si>
  <si>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</si>
  <si>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</si>
  <si>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</si>
  <si>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</si>
  <si>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</si>
  <si>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</si>
  <si>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</si>
  <si>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</si>
  <si>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</si>
  <si>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</si>
  <si>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</si>
  <si>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</si>
  <si>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</si>
  <si>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</si>
  <si>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</si>
  <si>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</si>
  <si>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</si>
  <si>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</si>
  <si>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</si>
  <si>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</si>
  <si>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</si>
  <si>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</si>
  <si>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</si>
  <si>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</si>
  <si>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</si>
  <si>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</si>
  <si>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</si>
  <si>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</si>
  <si>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</si>
  <si>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</si>
  <si>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</si>
  <si>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</si>
  <si>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</si>
  <si>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</si>
  <si>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</si>
  <si>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</si>
  <si>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</si>
  <si>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</si>
  <si>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</si>
  <si>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</si>
  <si>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</si>
  <si>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</si>
  <si>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</si>
  <si>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</si>
  <si>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</si>
  <si>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</si>
  <si>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</si>
  <si>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</si>
  <si>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</si>
  <si>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</si>
  <si>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</si>
  <si>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</si>
  <si>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</si>
  <si>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</si>
  <si>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</si>
  <si>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</si>
  <si>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</si>
  <si>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</si>
  <si>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</si>
  <si>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</si>
  <si>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</si>
  <si>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</si>
  <si>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</si>
  <si>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</si>
  <si>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</si>
  <si>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</si>
  <si>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</si>
  <si>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</si>
  <si>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</si>
  <si>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</si>
  <si>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</si>
  <si>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</si>
  <si>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</si>
  <si>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</si>
  <si>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</si>
  <si>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</si>
  <si>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</si>
  <si>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</si>
  <si>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</si>
  <si>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</si>
  <si>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</si>
  <si>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</si>
  <si>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</si>
  <si>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</si>
  <si>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</si>
  <si>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</si>
  <si>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</si>
  <si>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</si>
  <si>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</si>
  <si>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</si>
  <si>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</si>
  <si>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</si>
  <si>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</si>
  <si>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</si>
  <si>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</si>
  <si>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</si>
  <si>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</si>
  <si>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</si>
  <si>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</si>
  <si>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</si>
  <si>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</si>
  <si>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</si>
  <si>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</si>
  <si>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</si>
  <si>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</si>
  <si>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</si>
  <si>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</si>
  <si>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</si>
  <si>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</si>
  <si>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</si>
  <si>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</si>
  <si>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</si>
  <si>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</si>
  <si>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</si>
  <si>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</si>
  <si>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</si>
  <si>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</si>
  <si>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</si>
  <si>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</si>
  <si>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</si>
  <si>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</si>
  <si>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</si>
  <si>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</si>
  <si>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</si>
  <si>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</si>
  <si>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</si>
  <si>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</si>
  <si>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</si>
  <si>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</si>
  <si>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</si>
  <si>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</si>
  <si>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</si>
  <si>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</si>
  <si>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</si>
  <si>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</si>
  <si>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</si>
  <si>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</si>
  <si>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</si>
  <si>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</si>
  <si>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</si>
  <si>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</si>
  <si>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</si>
  <si>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</si>
  <si>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</si>
  <si>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</si>
  <si>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</si>
  <si>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</si>
  <si>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</si>
  <si>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</si>
  <si>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</si>
  <si>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</si>
  <si>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</si>
  <si>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</si>
  <si>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</si>
  <si>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</si>
  <si>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</si>
  <si>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</si>
  <si>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</si>
  <si>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</si>
  <si>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</si>
  <si>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</si>
  <si>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</si>
  <si>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</si>
  <si>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</si>
  <si>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</si>
  <si>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</si>
  <si>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</si>
  <si>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</si>
  <si>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</si>
  <si>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</si>
  <si>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</si>
  <si>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</si>
  <si>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</si>
  <si>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</si>
  <si>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</si>
  <si>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</si>
  <si>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</si>
  <si>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</si>
  <si>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</si>
  <si>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</si>
  <si>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</si>
  <si>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</si>
  <si>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</si>
  <si>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</si>
  <si>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</si>
  <si>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</si>
  <si>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</si>
  <si>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</si>
  <si>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</si>
  <si>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</si>
  <si>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</si>
  <si>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</si>
  <si>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</si>
  <si>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</si>
  <si>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</si>
  <si>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</si>
  <si>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</si>
  <si>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</si>
  <si>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</si>
  <si>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</si>
  <si>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</si>
  <si>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</si>
  <si>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</si>
  <si>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</si>
  <si>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</si>
  <si>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</si>
  <si>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</si>
  <si>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</si>
  <si>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</si>
  <si>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</si>
  <si>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</si>
  <si>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</si>
  <si>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</si>
  <si>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</si>
  <si>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</si>
  <si>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</si>
  <si>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</si>
  <si>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</si>
  <si>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</si>
  <si>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</si>
  <si>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</si>
  <si>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</si>
  <si>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</si>
  <si>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</si>
  <si>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</si>
  <si>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</si>
  <si>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</si>
  <si>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</si>
  <si>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</si>
  <si>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</si>
  <si>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</si>
  <si>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</si>
  <si>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</si>
  <si>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</si>
  <si>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</si>
  <si>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</si>
  <si>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</si>
  <si>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</si>
  <si>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</si>
  <si>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</si>
  <si>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</si>
  <si>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</si>
  <si>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</si>
  <si>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</si>
  <si>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</si>
  <si>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</si>
  <si>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</si>
  <si>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</si>
  <si>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</si>
  <si>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</si>
  <si>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</si>
  <si>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</si>
  <si>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</si>
  <si>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</si>
  <si>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</si>
  <si>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</si>
  <si>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</si>
  <si>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</si>
  <si>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</si>
  <si>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</si>
  <si>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</si>
  <si>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</si>
  <si>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</si>
  <si>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</si>
  <si>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</si>
  <si>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</si>
  <si>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</si>
  <si>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</si>
  <si>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</si>
  <si>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</si>
  <si>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</si>
  <si>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</si>
  <si>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</si>
  <si>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</si>
  <si>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</si>
  <si>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</si>
  <si>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</si>
  <si>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</si>
  <si>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</si>
  <si>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</si>
  <si>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</si>
  <si>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</si>
  <si>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</si>
  <si>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</si>
  <si>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</si>
  <si>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</si>
  <si>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</si>
  <si>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</si>
  <si>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</si>
  <si>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</si>
  <si>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</si>
  <si>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</si>
  <si>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</si>
  <si>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</si>
  <si>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</si>
  <si>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</si>
  <si>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</si>
  <si>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</si>
  <si>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</si>
  <si>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</si>
  <si>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</si>
  <si>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</si>
  <si>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</si>
  <si>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</si>
  <si>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</si>
  <si>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</si>
  <si>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</si>
  <si>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</si>
  <si>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</si>
  <si>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</si>
  <si>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</si>
  <si>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</si>
  <si>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</si>
  <si>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</si>
  <si>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</si>
  <si>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</si>
  <si>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</si>
  <si>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</si>
  <si>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</si>
  <si>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</si>
  <si>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</si>
  <si>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</si>
  <si>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</si>
  <si>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</si>
  <si>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</si>
  <si>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</si>
  <si>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</si>
  <si>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</si>
  <si>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</si>
  <si>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</si>
  <si>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</si>
  <si>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</si>
  <si>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</si>
  <si>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</si>
  <si>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</si>
  <si>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</si>
  <si>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</si>
  <si>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</si>
  <si>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</si>
  <si>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</si>
  <si>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</si>
  <si>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</si>
  <si>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</si>
  <si>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</si>
  <si>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</si>
  <si>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</si>
  <si>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</si>
  <si>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</si>
  <si>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</si>
  <si>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</si>
  <si>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</si>
  <si>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</si>
  <si>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</si>
  <si>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</si>
  <si>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</si>
  <si>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</si>
  <si>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</si>
  <si>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</si>
  <si>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</si>
  <si>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</si>
  <si>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</si>
  <si>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</si>
  <si>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</si>
  <si>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</si>
  <si>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</si>
  <si>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</si>
  <si>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</si>
  <si>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</si>
  <si>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</si>
  <si>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</si>
  <si>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</si>
  <si>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</si>
  <si>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</si>
  <si>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</si>
  <si>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</si>
  <si>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</si>
  <si>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</si>
  <si>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</si>
  <si>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</si>
  <si>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</si>
  <si>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</si>
  <si>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</si>
  <si>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</si>
  <si>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</si>
  <si>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</si>
  <si>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</si>
  <si>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</si>
  <si>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</si>
  <si>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</si>
  <si>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</si>
  <si>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</si>
  <si>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</si>
  <si>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</si>
  <si>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</si>
  <si>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</si>
  <si>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</si>
  <si>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</si>
  <si>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</si>
  <si>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</si>
  <si>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</si>
  <si>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</si>
  <si>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</si>
  <si>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</si>
  <si>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</si>
  <si>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</si>
  <si>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</si>
  <si>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</si>
  <si>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</si>
  <si>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</si>
  <si>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</si>
  <si>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</si>
  <si>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</si>
  <si>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</si>
  <si>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</si>
  <si>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</si>
  <si>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</si>
  <si>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</si>
  <si>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</si>
  <si>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</si>
  <si>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</si>
  <si>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</si>
  <si>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</si>
  <si>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</si>
  <si>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</si>
  <si>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</si>
  <si>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</si>
  <si>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</si>
  <si>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</si>
  <si>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</si>
  <si>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</si>
  <si>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</si>
  <si>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</si>
  <si>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</si>
  <si>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</si>
  <si>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</si>
  <si>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</si>
  <si>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</si>
  <si>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</si>
  <si>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</si>
  <si>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</si>
  <si>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</si>
  <si>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</si>
  <si>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</si>
  <si>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</si>
  <si>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</si>
  <si>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</si>
  <si>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</si>
  <si>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</si>
  <si>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</si>
  <si>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</si>
  <si>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</si>
  <si>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</si>
  <si>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</si>
  <si>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</si>
  <si>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</si>
  <si>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</si>
  <si>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</si>
  <si>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</si>
  <si>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</si>
  <si>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</si>
  <si>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</si>
  <si>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</si>
  <si>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</si>
  <si>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</si>
  <si>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</si>
  <si>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</si>
  <si>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</si>
  <si>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</si>
  <si>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</si>
  <si>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</si>
  <si>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</si>
  <si>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</si>
  <si>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</si>
  <si>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</si>
  <si>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</si>
  <si>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</si>
  <si>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</si>
  <si>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</si>
  <si>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</si>
  <si>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</si>
  <si>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</si>
  <si>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</si>
  <si>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</si>
  <si>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</si>
  <si>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</si>
  <si>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</si>
  <si>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</si>
  <si>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</si>
  <si>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</si>
  <si>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</si>
  <si>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</si>
  <si>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</si>
  <si>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</si>
  <si>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</si>
  <si>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</si>
  <si>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</si>
  <si>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</si>
  <si>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</si>
  <si>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</si>
  <si>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</si>
  <si>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</si>
  <si>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</si>
  <si>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</si>
  <si>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</si>
  <si>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</si>
  <si>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</si>
  <si>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</si>
  <si>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</si>
  <si>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</si>
  <si>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</si>
  <si>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</si>
  <si>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</si>
  <si>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</si>
  <si>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</si>
  <si>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</si>
  <si>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</si>
  <si>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</si>
  <si>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</si>
  <si>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</si>
  <si>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</si>
  <si>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</si>
  <si>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</si>
  <si>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</si>
  <si>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</si>
  <si>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</si>
  <si>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</si>
  <si>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</si>
  <si>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</si>
  <si>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</si>
  <si>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</si>
  <si>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</si>
  <si>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</si>
  <si>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</si>
  <si>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</si>
  <si>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</si>
  <si>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</si>
  <si>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</si>
  <si>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</si>
  <si>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</si>
  <si>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</si>
  <si>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</si>
  <si>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</si>
  <si>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</si>
  <si>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</si>
  <si>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</si>
  <si>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</si>
  <si>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</si>
  <si>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</si>
  <si>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</si>
  <si>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</si>
  <si>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</si>
  <si>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</si>
  <si>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</si>
  <si>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</si>
  <si>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</si>
  <si>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</si>
  <si>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</si>
  <si>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</si>
  <si>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</si>
  <si>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</si>
  <si>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</si>
  <si>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</si>
  <si>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</si>
  <si>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</si>
  <si>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</si>
  <si>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</si>
  <si>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</si>
  <si>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</si>
  <si>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</si>
  <si>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</si>
  <si>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</si>
  <si>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</si>
  <si>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</si>
  <si>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</si>
  <si>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</si>
  <si>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</si>
  <si>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</si>
  <si>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</si>
  <si>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</si>
  <si>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</si>
  <si>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</si>
  <si>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</si>
  <si>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</si>
  <si>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</si>
  <si>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</si>
  <si>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</si>
  <si>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</si>
  <si>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</si>
  <si>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</si>
  <si>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</si>
  <si>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</si>
  <si>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</si>
  <si>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</si>
  <si>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</si>
  <si>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</si>
  <si>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</si>
  <si>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</si>
  <si>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</si>
  <si>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</si>
  <si>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</si>
  <si>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</si>
  <si>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</si>
  <si>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</si>
  <si>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</si>
  <si>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</si>
  <si>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</si>
  <si>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</si>
  <si>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</si>
  <si>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</si>
  <si>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</si>
  <si>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</si>
  <si>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</si>
  <si>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</si>
  <si>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</si>
  <si>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</si>
  <si>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</si>
  <si>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</si>
  <si>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</si>
  <si>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</si>
  <si>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</si>
  <si>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</si>
  <si>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</si>
  <si>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</si>
  <si>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</si>
  <si>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</si>
  <si>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</si>
  <si>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</si>
  <si>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</si>
  <si>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</si>
  <si>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</si>
  <si>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</si>
  <si>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</si>
  <si>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</si>
  <si>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</si>
  <si>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</si>
  <si>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</si>
  <si>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</si>
  <si>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</si>
  <si>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</si>
  <si>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</si>
  <si>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</si>
  <si>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</si>
  <si>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</si>
  <si>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</si>
  <si>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</si>
  <si>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</si>
  <si>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</si>
  <si>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</si>
  <si>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</si>
  <si>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</si>
  <si>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</si>
  <si>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</si>
  <si>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</si>
  <si>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</si>
  <si>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</si>
  <si>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</si>
  <si>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</si>
  <si>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</si>
  <si>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</si>
  <si>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</si>
  <si>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</si>
  <si>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</si>
  <si>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</si>
  <si>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</si>
  <si>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</si>
  <si>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</si>
  <si>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</si>
  <si>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</si>
  <si>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</si>
  <si>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</si>
  <si>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</si>
  <si>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</si>
  <si>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</si>
  <si>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</si>
  <si>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</si>
  <si>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</si>
  <si>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</si>
  <si>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</si>
  <si>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</si>
  <si>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</si>
  <si>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</si>
  <si>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</si>
  <si>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</si>
  <si>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</si>
  <si>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</si>
  <si>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</si>
  <si>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</si>
  <si>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</si>
  <si>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</si>
  <si>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</si>
  <si>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</si>
  <si>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</si>
  <si>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</si>
  <si>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</si>
  <si>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</si>
  <si>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</si>
  <si>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</si>
  <si>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</si>
  <si>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</si>
  <si>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</si>
  <si>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</si>
  <si>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</si>
  <si>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</si>
  <si>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</si>
  <si>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</si>
  <si>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</si>
  <si>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</si>
  <si>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</si>
  <si>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</si>
  <si>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</si>
  <si>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</si>
  <si>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</si>
  <si>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</si>
  <si>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</si>
  <si>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</si>
  <si>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</si>
  <si>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</si>
  <si>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</si>
  <si>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</si>
  <si>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</si>
  <si>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</si>
  <si>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</si>
  <si>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</si>
  <si>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</si>
  <si>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</si>
  <si>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</si>
  <si>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</si>
  <si>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</si>
  <si>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</si>
  <si>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</si>
  <si>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</si>
  <si>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</si>
  <si>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</si>
  <si>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</si>
  <si>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</si>
  <si>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</si>
  <si>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</si>
  <si>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</si>
  <si>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</si>
  <si>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</si>
  <si>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</si>
  <si>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</si>
  <si>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</si>
  <si>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</si>
  <si>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</si>
  <si>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</si>
  <si>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</si>
  <si>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</si>
  <si>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</si>
  <si>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</si>
  <si>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</si>
  <si>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</si>
  <si>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</si>
  <si>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</si>
  <si>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</si>
  <si>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</si>
  <si>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</si>
  <si>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</si>
  <si>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</si>
  <si>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</si>
  <si>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</si>
  <si>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</si>
  <si>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</si>
  <si>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</si>
  <si>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</si>
  <si>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</si>
  <si>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</si>
  <si>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</si>
  <si>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</si>
  <si>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</si>
  <si>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</si>
  <si>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</si>
  <si>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</si>
  <si>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</si>
  <si>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</si>
  <si>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</si>
  <si>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</si>
  <si>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</si>
  <si>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</si>
  <si>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</si>
  <si>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</si>
  <si>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</si>
  <si>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</si>
  <si>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</si>
  <si>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</si>
  <si>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</si>
  <si>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</si>
  <si>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</si>
  <si>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</si>
  <si>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</si>
  <si>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</si>
  <si>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</si>
  <si>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</si>
  <si>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</si>
  <si>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</si>
  <si>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</si>
  <si>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</si>
  <si>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</si>
  <si>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</si>
  <si>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</si>
  <si>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</si>
  <si>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</si>
  <si>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</si>
  <si>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</si>
  <si>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</si>
  <si>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</si>
  <si>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</si>
  <si>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</si>
  <si>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</si>
  <si>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</si>
  <si>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</si>
  <si>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</si>
  <si>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</si>
  <si>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</si>
  <si>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</si>
  <si>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</si>
  <si>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</si>
  <si>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</si>
  <si>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</si>
  <si>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</si>
  <si>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</si>
  <si>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</si>
  <si>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</si>
  <si>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</si>
  <si>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</si>
  <si>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</si>
  <si>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</si>
  <si>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</si>
  <si>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</si>
  <si>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</si>
  <si>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</si>
  <si>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</si>
  <si>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</si>
  <si>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</si>
  <si>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</si>
  <si>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</si>
  <si>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</si>
  <si>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</si>
  <si>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</si>
  <si>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</si>
  <si>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</si>
  <si>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</si>
  <si>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</si>
  <si>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</si>
  <si>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</si>
  <si>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</si>
  <si>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</si>
  <si>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</si>
  <si>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</si>
  <si>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</si>
  <si>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</si>
  <si>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</si>
  <si>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</si>
  <si>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</si>
  <si>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</si>
  <si>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</si>
  <si>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</si>
  <si>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</si>
  <si>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</si>
  <si>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</si>
  <si>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</si>
  <si>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</si>
  <si>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</si>
  <si>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</si>
  <si>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</si>
  <si>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</si>
  <si>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</si>
  <si>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</si>
  <si>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</si>
  <si>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</si>
  <si>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</si>
  <si>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</si>
  <si>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</si>
  <si>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</si>
  <si>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</si>
  <si>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</si>
  <si>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</si>
  <si>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</si>
  <si>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</si>
  <si>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</si>
  <si>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</si>
  <si>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</si>
  <si>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</si>
  <si>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</si>
  <si>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</si>
  <si>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</si>
  <si>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</si>
  <si>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</si>
  <si>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</si>
  <si>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</si>
  <si>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</si>
  <si>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</si>
  <si>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</si>
  <si>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</si>
  <si>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</si>
  <si>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</si>
  <si>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</si>
  <si>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</si>
  <si>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</si>
  <si>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</si>
  <si>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</si>
  <si>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</si>
  <si>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</si>
  <si>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</si>
  <si>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</si>
  <si>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</si>
  <si>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</si>
  <si>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</si>
  <si>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</si>
  <si>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</si>
  <si>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</si>
  <si>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</si>
  <si>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</si>
  <si>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</si>
  <si>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</si>
  <si>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</si>
  <si>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</si>
  <si>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</si>
  <si>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</si>
  <si>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</si>
  <si>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</si>
  <si>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</si>
  <si>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</si>
  <si>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</si>
  <si>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</si>
  <si>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</si>
  <si>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</si>
  <si>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</si>
  <si>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</si>
  <si>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</si>
  <si>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</si>
  <si>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</si>
  <si>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</si>
  <si>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</si>
  <si>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</si>
  <si>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</si>
  <si>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</si>
  <si>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</si>
  <si>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</si>
  <si>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</si>
  <si>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</si>
  <si>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</si>
  <si>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</si>
  <si>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</si>
  <si>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</si>
  <si>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</si>
  <si>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</si>
  <si>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</si>
  <si>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</si>
  <si>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</si>
  <si>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</si>
  <si>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</si>
  <si>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</si>
  <si>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</si>
  <si>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</si>
  <si>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</si>
  <si>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</si>
  <si>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</si>
  <si>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</si>
  <si>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</si>
  <si>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</si>
  <si>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</si>
  <si>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</si>
  <si>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</si>
  <si>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</si>
  <si>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</si>
  <si>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</si>
  <si>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</si>
  <si>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</si>
  <si>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</si>
  <si>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</si>
  <si>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</si>
  <si>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</si>
  <si>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</si>
  <si>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</si>
  <si>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</si>
  <si>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</si>
  <si>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</si>
  <si>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</si>
  <si>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</si>
  <si>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</si>
  <si>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</si>
  <si>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</si>
  <si>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</si>
  <si>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</si>
  <si>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</si>
  <si>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</si>
  <si>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</si>
  <si>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</si>
  <si>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</si>
  <si>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</si>
  <si>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</si>
  <si>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</si>
  <si>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</si>
  <si>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</si>
  <si>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</si>
  <si>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</si>
  <si>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</si>
  <si>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</si>
  <si>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</si>
  <si>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</si>
  <si>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</si>
  <si>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</si>
  <si>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</si>
  <si>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</si>
  <si>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</si>
  <si>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</si>
  <si>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</si>
  <si>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</si>
  <si>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</si>
  <si>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</si>
  <si>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</si>
  <si>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</si>
  <si>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</si>
  <si>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</si>
  <si>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</si>
  <si>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</si>
  <si>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</si>
  <si>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</si>
  <si>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</si>
  <si>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</si>
  <si>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</si>
  <si>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</si>
  <si>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</si>
  <si>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</si>
  <si>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</si>
  <si>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</si>
  <si>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</si>
  <si>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</si>
  <si>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</si>
  <si>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</si>
  <si>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</si>
  <si>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</si>
  <si>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</si>
  <si>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</si>
  <si>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</si>
  <si>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</si>
  <si>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</si>
  <si>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</si>
  <si>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</si>
  <si>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</si>
  <si>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</si>
  <si>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</si>
  <si>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</si>
  <si>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</si>
  <si>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</si>
  <si>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</si>
  <si>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</si>
  <si>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</si>
  <si>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</si>
  <si>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</si>
  <si>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</si>
  <si>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</si>
  <si>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</si>
  <si>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</si>
  <si>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</si>
  <si>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</si>
  <si>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</si>
  <si>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</si>
  <si>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</si>
  <si>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</si>
  <si>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</si>
  <si>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</si>
  <si>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</si>
  <si>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</si>
  <si>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</si>
  <si>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</si>
  <si>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</si>
  <si>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</si>
  <si>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</si>
  <si>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</si>
  <si>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</si>
  <si>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</si>
  <si>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</si>
  <si>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</si>
  <si>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</si>
  <si>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</si>
  <si>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</si>
  <si>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</si>
  <si>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</si>
  <si>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</si>
  <si>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</si>
  <si>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</si>
  <si>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</si>
  <si>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</si>
  <si>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</si>
  <si>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</si>
  <si>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</si>
  <si>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</si>
  <si>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</si>
  <si>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</si>
  <si>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</si>
  <si>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</si>
  <si>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</si>
  <si>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</si>
  <si>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</si>
  <si>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</si>
  <si>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</si>
  <si>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</si>
  <si>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</si>
  <si>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</si>
  <si>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</si>
  <si>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</si>
  <si>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</si>
  <si>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</si>
  <si>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</si>
  <si>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</si>
  <si>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</si>
  <si>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</si>
  <si>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</si>
  <si>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</si>
  <si>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</si>
  <si>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</si>
  <si>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</si>
  <si>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</si>
  <si>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</si>
  <si>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</si>
  <si>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</si>
  <si>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</si>
  <si>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</si>
  <si>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</si>
  <si>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</si>
  <si>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</si>
  <si>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</si>
  <si>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</si>
  <si>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</si>
  <si>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</si>
  <si>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</si>
  <si>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</si>
  <si>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</si>
  <si>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</si>
  <si>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</si>
  <si>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</si>
  <si>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</si>
  <si>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</si>
  <si>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</si>
  <si>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</si>
  <si>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</si>
  <si>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</si>
  <si>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</si>
  <si>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</si>
  <si>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</si>
  <si>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</si>
  <si>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</si>
  <si>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</si>
  <si>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</si>
  <si>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</si>
  <si>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</si>
  <si>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</si>
  <si>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</si>
  <si>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</si>
  <si>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</si>
  <si>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</si>
  <si>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</si>
  <si>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</si>
  <si>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</si>
  <si>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</si>
  <si>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</si>
  <si>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</si>
  <si>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</si>
  <si>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</si>
  <si>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</si>
  <si>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</si>
  <si>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</si>
  <si>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</si>
  <si>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</si>
  <si>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</si>
  <si>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</si>
  <si>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</si>
  <si>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</si>
  <si>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</si>
  <si>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</si>
  <si>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</si>
  <si>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</si>
  <si>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</si>
  <si>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</si>
  <si>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</si>
  <si>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</si>
  <si>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</si>
  <si>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</si>
  <si>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</si>
  <si>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</si>
  <si>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</si>
  <si>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</si>
  <si>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</si>
  <si>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</si>
  <si>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</si>
  <si>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</si>
  <si>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</si>
  <si>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</si>
  <si>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</si>
  <si>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</si>
  <si>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</si>
  <si>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</si>
  <si>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</si>
  <si>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</si>
  <si>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</si>
  <si>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</si>
  <si>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</si>
  <si>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</si>
  <si>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</si>
  <si>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</si>
  <si>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</si>
  <si>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</si>
  <si>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</si>
  <si>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</si>
  <si>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</si>
  <si>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</si>
  <si>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</si>
  <si>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</si>
  <si>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</si>
  <si>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</si>
  <si>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</si>
  <si>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</si>
  <si>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</si>
  <si>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</si>
  <si>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</si>
  <si>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</si>
  <si>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</si>
  <si>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</si>
  <si>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</si>
  <si>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</si>
  <si>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</si>
  <si>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</si>
  <si>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</si>
  <si>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</si>
  <si>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</si>
  <si>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</si>
  <si>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</si>
  <si>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</si>
  <si>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</si>
  <si>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</si>
  <si>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</si>
  <si>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</si>
  <si>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</si>
  <si>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</si>
  <si>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</si>
  <si>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</si>
  <si>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</si>
  <si>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</si>
  <si>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</si>
  <si>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</si>
  <si>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</si>
  <si>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</si>
  <si>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</si>
  <si>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</si>
  <si>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</si>
  <si>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</si>
  <si>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</si>
  <si>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</si>
  <si>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</si>
  <si>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</si>
  <si>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</si>
  <si>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</si>
  <si>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</si>
  <si>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</si>
  <si>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</si>
  <si>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</si>
  <si>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</si>
  <si>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</si>
  <si>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</si>
  <si>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</si>
  <si>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</si>
  <si>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</si>
  <si>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</si>
  <si>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</si>
  <si>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</si>
  <si>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</si>
  <si>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</si>
  <si>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</si>
  <si>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</si>
  <si>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</si>
  <si>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</si>
  <si>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</si>
  <si>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</si>
  <si>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</si>
  <si>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</si>
  <si>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</si>
  <si>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</si>
  <si>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</si>
  <si>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</si>
  <si>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</si>
  <si>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</si>
  <si>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</si>
  <si>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</si>
  <si>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</si>
  <si>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</si>
  <si>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</si>
  <si>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</si>
  <si>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</si>
  <si>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</si>
  <si>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</si>
  <si>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</si>
  <si>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</si>
  <si>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</si>
  <si>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</si>
  <si>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</si>
  <si>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</si>
  <si>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</si>
  <si>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</si>
  <si>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</si>
  <si>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</si>
  <si>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</si>
  <si>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</si>
  <si>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</si>
  <si>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</si>
  <si>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</si>
  <si>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</si>
  <si>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</si>
  <si>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</si>
  <si>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</si>
  <si>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</si>
  <si>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</si>
  <si>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</si>
  <si>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</si>
  <si>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</si>
  <si>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</si>
  <si>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</si>
  <si>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</si>
  <si>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</si>
  <si>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</si>
  <si>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</si>
  <si>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</si>
  <si>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</si>
  <si>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</si>
  <si>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</si>
  <si>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</si>
  <si>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</si>
  <si>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</si>
  <si>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</si>
  <si>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</si>
  <si>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</si>
  <si>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</si>
  <si>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</si>
  <si>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</si>
  <si>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</si>
  <si>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</si>
  <si>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</si>
  <si>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</si>
  <si>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</si>
  <si>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</si>
  <si>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</si>
  <si>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</si>
  <si>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</si>
  <si>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</si>
  <si>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</si>
  <si>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</si>
  <si>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</si>
  <si>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</si>
  <si>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</si>
  <si>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</si>
  <si>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</si>
  <si>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</si>
  <si>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</si>
  <si>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</si>
  <si>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</si>
  <si>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</si>
  <si>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</si>
  <si>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</si>
  <si>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</si>
  <si>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</si>
  <si>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</si>
  <si>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</si>
  <si>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</si>
  <si>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</si>
  <si>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</si>
  <si>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</si>
  <si>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</si>
  <si>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</si>
  <si>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</si>
  <si>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</si>
  <si>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</si>
  <si>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</si>
  <si>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</si>
  <si>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</si>
  <si>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</si>
  <si>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</si>
  <si>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</si>
  <si>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</si>
  <si>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</si>
  <si>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</si>
  <si>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</si>
  <si>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</si>
  <si>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</si>
  <si>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</si>
  <si>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</si>
  <si>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</si>
  <si>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</si>
  <si>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</si>
  <si>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</si>
  <si>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</si>
  <si>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</si>
  <si>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</si>
  <si>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</si>
  <si>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</si>
  <si>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</si>
  <si>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</si>
  <si>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</si>
  <si>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</si>
  <si>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</si>
  <si>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</si>
  <si>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</si>
  <si>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</si>
  <si>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</si>
  <si>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</si>
  <si>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</si>
  <si>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</si>
  <si>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</si>
  <si>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</si>
  <si>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</si>
  <si>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</si>
  <si>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</si>
  <si>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</si>
  <si>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</si>
  <si>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</si>
  <si>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</si>
  <si>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</si>
  <si>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</si>
  <si>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</si>
  <si>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</si>
  <si>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</si>
  <si>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</si>
  <si>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</si>
  <si>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</si>
  <si>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</si>
  <si>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</si>
  <si>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</si>
  <si>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</si>
  <si>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</si>
  <si>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</si>
  <si>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</si>
  <si>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</si>
  <si>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</si>
  <si>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</si>
  <si>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</si>
  <si>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</si>
  <si>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</si>
  <si>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</si>
  <si>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</si>
  <si>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</si>
  <si>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</si>
  <si>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</si>
  <si>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</si>
  <si>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</si>
  <si>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</si>
  <si>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</si>
  <si>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</si>
  <si>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</si>
  <si>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</si>
  <si>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</si>
  <si>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</si>
  <si>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</si>
  <si>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</si>
  <si>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</si>
  <si>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</si>
  <si>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</si>
  <si>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</si>
  <si>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</si>
  <si>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</si>
  <si>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</si>
  <si>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</si>
  <si>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</si>
  <si>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</si>
  <si>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</si>
  <si>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</si>
  <si>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</si>
  <si>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</si>
  <si>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</si>
  <si>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</si>
  <si>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</si>
  <si>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</si>
  <si>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</si>
  <si>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</si>
  <si>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</si>
  <si>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</si>
  <si>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</si>
  <si>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</si>
  <si>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</si>
  <si>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</si>
  <si>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</si>
  <si>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</si>
  <si>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</si>
  <si>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</si>
  <si>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</si>
  <si>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</si>
  <si>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</si>
  <si>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</si>
  <si>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</si>
  <si>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</si>
  <si>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</si>
  <si>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</si>
  <si>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</si>
  <si>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</si>
  <si>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</si>
  <si>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</si>
  <si>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</si>
  <si>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</si>
  <si>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</si>
  <si>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</si>
  <si>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</si>
  <si>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</si>
  <si>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</si>
  <si>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</si>
  <si>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</si>
  <si>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</si>
  <si>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</si>
  <si>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</si>
  <si>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</si>
  <si>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</si>
  <si>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</si>
  <si>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</si>
  <si>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</si>
  <si>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</si>
  <si>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</si>
  <si>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</si>
  <si>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</si>
  <si>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</si>
  <si>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</si>
  <si>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</si>
  <si>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</si>
  <si>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</si>
  <si>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</si>
  <si>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</si>
  <si>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</si>
  <si>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</si>
  <si>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</si>
  <si>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</si>
  <si>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</si>
  <si>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</si>
  <si>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</si>
  <si>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</si>
  <si>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</si>
  <si>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</si>
  <si>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</si>
  <si>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</si>
  <si>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</si>
  <si>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</si>
  <si>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</si>
  <si>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</si>
  <si>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</si>
  <si>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</si>
  <si>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</si>
  <si>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</si>
  <si>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</si>
  <si>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</si>
  <si>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</si>
  <si>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</si>
  <si>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</si>
  <si>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</si>
  <si>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</si>
  <si>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</si>
  <si>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</si>
  <si>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</si>
  <si>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</si>
  <si>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</si>
  <si>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</si>
  <si>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</si>
  <si>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</si>
  <si>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</si>
  <si>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</si>
  <si>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</si>
  <si>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</si>
  <si>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</si>
  <si>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</si>
  <si>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</si>
  <si>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</si>
  <si>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</si>
  <si>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</si>
  <si>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</si>
  <si>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</si>
  <si>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</si>
  <si>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</si>
  <si>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</si>
  <si>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</si>
  <si>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</si>
  <si>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</si>
  <si>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</si>
  <si>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</si>
  <si>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</si>
  <si>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</si>
  <si>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</si>
  <si>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</si>
  <si>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</si>
  <si>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</si>
  <si>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</si>
  <si>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</si>
  <si>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</si>
  <si>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</si>
  <si>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</si>
  <si>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</si>
  <si>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</si>
  <si>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</si>
  <si>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</si>
  <si>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</si>
  <si>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</si>
  <si>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</si>
  <si>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</si>
  <si>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</si>
  <si>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</si>
  <si>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</si>
  <si>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</si>
  <si>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</si>
  <si>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</si>
  <si>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</si>
  <si>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</si>
  <si>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</si>
  <si>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</si>
  <si>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</si>
  <si>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</si>
  <si>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</si>
  <si>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</si>
  <si>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</si>
  <si>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</si>
  <si>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</si>
  <si>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</si>
  <si>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</si>
  <si>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</si>
  <si>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</si>
  <si>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</si>
  <si>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</si>
  <si>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</si>
  <si>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</si>
  <si>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</si>
  <si>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</si>
  <si>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</si>
  <si>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</si>
  <si>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</si>
  <si>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</si>
  <si>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</si>
  <si>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</si>
  <si>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</si>
  <si>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</si>
  <si>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</si>
  <si>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</si>
  <si>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</si>
  <si>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</si>
  <si>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</si>
  <si>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</si>
  <si>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</si>
  <si>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</si>
  <si>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</si>
  <si>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</si>
  <si>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</si>
  <si>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</si>
  <si>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</si>
  <si>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</si>
  <si>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</si>
  <si>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</si>
  <si>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</si>
  <si>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</si>
  <si>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</si>
  <si>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</si>
  <si>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</si>
  <si>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</si>
  <si>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</si>
  <si>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</si>
  <si>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</si>
  <si>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</si>
  <si>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</si>
  <si>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</si>
  <si>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</si>
  <si>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</si>
  <si>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</si>
  <si>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</si>
  <si>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</si>
  <si>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</si>
  <si>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</si>
  <si>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</si>
  <si>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</si>
  <si>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</si>
  <si>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</si>
  <si>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</si>
  <si>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</si>
  <si>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</si>
  <si>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</si>
  <si>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</si>
  <si>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</si>
  <si>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</si>
  <si>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</si>
  <si>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</si>
  <si>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</si>
  <si>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</si>
  <si>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</si>
  <si>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</si>
  <si>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</si>
  <si>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</si>
  <si>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</si>
  <si>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</si>
  <si>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</si>
  <si>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</si>
  <si>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</si>
  <si>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</si>
  <si>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</si>
  <si>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</si>
  <si>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</si>
  <si>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</si>
  <si>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</si>
  <si>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</si>
  <si>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</si>
  <si>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</si>
  <si>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</si>
  <si>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</si>
  <si>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</si>
  <si>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</si>
  <si>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</si>
  <si>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</si>
  <si>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</si>
  <si>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</si>
  <si>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</si>
  <si>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</si>
  <si>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</si>
  <si>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</si>
  <si>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</si>
  <si>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</si>
  <si>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</si>
  <si>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</si>
  <si>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</si>
  <si>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</si>
  <si>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</si>
  <si>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</si>
  <si>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</si>
  <si>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</si>
  <si>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</si>
  <si>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</si>
  <si>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</si>
  <si>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</si>
  <si>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</si>
  <si>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</si>
  <si>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</si>
  <si>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</si>
  <si>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</si>
  <si>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</si>
  <si>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</si>
  <si>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</si>
  <si>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</si>
  <si>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</si>
  <si>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</si>
  <si>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</si>
  <si>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</si>
  <si>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</si>
  <si>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</si>
  <si>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</si>
  <si>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</si>
  <si>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</si>
  <si>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</si>
  <si>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</si>
  <si>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</si>
  <si>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</si>
  <si>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</si>
  <si>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</si>
  <si>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</si>
  <si>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</si>
  <si>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</si>
  <si>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</si>
  <si>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</si>
  <si>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</si>
  <si>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</si>
  <si>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</si>
  <si>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</si>
  <si>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</si>
  <si>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</si>
  <si>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</si>
  <si>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</si>
  <si>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</si>
  <si>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</si>
  <si>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</si>
  <si>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</si>
  <si>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</si>
  <si>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</si>
  <si>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</si>
  <si>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</si>
  <si>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</si>
  <si>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</si>
  <si>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</si>
  <si>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</si>
  <si>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</si>
  <si>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</si>
  <si>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</si>
  <si>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</si>
  <si>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</si>
  <si>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</si>
  <si>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</si>
  <si>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</si>
  <si>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</si>
  <si>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</si>
  <si>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</si>
  <si>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</si>
  <si>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</si>
  <si>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</si>
  <si>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</si>
  <si>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</si>
  <si>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</si>
  <si>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</si>
  <si>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</si>
  <si>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</si>
  <si>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</si>
  <si>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</si>
  <si>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</si>
  <si>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</si>
  <si>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</si>
  <si>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</si>
  <si>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</si>
  <si>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</si>
  <si>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</si>
  <si>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</si>
  <si>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</si>
  <si>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</si>
  <si>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</si>
  <si>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</si>
  <si>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</si>
  <si>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</si>
  <si>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</si>
  <si>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</si>
  <si>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</si>
  <si>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</si>
  <si>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</si>
  <si>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</si>
  <si>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</si>
  <si>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</si>
  <si>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</si>
  <si>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</si>
  <si>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</si>
  <si>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</si>
  <si>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</si>
  <si>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</si>
  <si>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</si>
  <si>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</si>
  <si>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</si>
  <si>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</si>
  <si>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</si>
  <si>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</si>
  <si>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</si>
  <si>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</si>
  <si>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</si>
  <si>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</si>
  <si>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</si>
  <si>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</si>
  <si>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</si>
  <si>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</si>
  <si>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</si>
  <si>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</si>
  <si>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</si>
  <si>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</si>
  <si>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</si>
  <si>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</si>
  <si>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</si>
  <si>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</si>
  <si>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</si>
  <si>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</si>
  <si>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</si>
  <si>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</si>
  <si>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</si>
  <si>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</si>
  <si>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</si>
  <si>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</si>
  <si>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</si>
  <si>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</si>
  <si>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</si>
  <si>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</si>
  <si>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</si>
  <si>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</si>
  <si>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</si>
  <si>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</si>
  <si>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</si>
  <si>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</si>
  <si>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</si>
  <si>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</si>
  <si>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</si>
  <si>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</si>
  <si>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</si>
  <si>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</si>
  <si>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</si>
  <si>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</si>
  <si>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</si>
  <si>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</si>
  <si>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</si>
  <si>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</si>
  <si>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</si>
  <si>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</si>
  <si>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</si>
  <si>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</si>
  <si>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</si>
  <si>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</si>
  <si>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</si>
  <si>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</si>
  <si>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</si>
  <si>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</si>
  <si>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</si>
  <si>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</si>
  <si>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</si>
  <si>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</si>
  <si>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</si>
  <si>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</si>
  <si>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</si>
  <si>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</si>
  <si>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</si>
  <si>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</si>
  <si>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</si>
  <si>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</si>
  <si>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</si>
  <si>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</si>
  <si>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</si>
  <si>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</si>
  <si>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</si>
  <si>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</si>
  <si>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</si>
  <si>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</si>
  <si>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</si>
  <si>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</si>
  <si>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</si>
  <si>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</si>
  <si>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</si>
  <si>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</si>
  <si>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</si>
  <si>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</si>
  <si>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</si>
  <si>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</si>
  <si>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</si>
  <si>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</si>
  <si>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</si>
  <si>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</si>
  <si>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</si>
  <si>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</si>
  <si>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</si>
  <si>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</si>
  <si>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</si>
  <si>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</si>
  <si>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</si>
  <si>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</si>
  <si>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</si>
  <si>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</si>
  <si>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</si>
  <si>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</si>
  <si>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</si>
  <si>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</si>
  <si>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</si>
  <si>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</si>
  <si>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</si>
  <si>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</si>
  <si>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</si>
  <si>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</si>
  <si>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</si>
  <si>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</si>
  <si>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</si>
  <si>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</si>
  <si>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</si>
  <si>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</si>
  <si>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</si>
  <si>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</si>
  <si>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</si>
  <si>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</si>
  <si>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</si>
  <si>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</si>
  <si>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</si>
  <si>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</si>
  <si>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</si>
  <si>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</si>
  <si>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</si>
  <si>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</si>
  <si>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</si>
  <si>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</si>
  <si>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</si>
  <si>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</si>
  <si>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</si>
  <si>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</si>
  <si>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</si>
  <si>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</si>
  <si>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</si>
  <si>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</si>
  <si>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</si>
  <si>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</si>
  <si>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</si>
  <si>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</si>
  <si>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</si>
  <si>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</si>
  <si>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</si>
  <si>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</si>
  <si>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</si>
  <si>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</si>
  <si>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</si>
  <si>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</si>
  <si>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</si>
  <si>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</si>
  <si>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</si>
  <si>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</si>
  <si>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</si>
  <si>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</si>
  <si>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</si>
  <si>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</si>
  <si>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</si>
  <si>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</si>
  <si>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</si>
  <si>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</si>
  <si>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</si>
  <si>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</si>
  <si>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</si>
  <si>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</si>
  <si>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</si>
  <si>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</si>
  <si>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</si>
  <si>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</si>
  <si>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</si>
  <si>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</si>
  <si>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</si>
  <si>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</si>
  <si>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</si>
  <si>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</si>
  <si>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</si>
  <si>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</si>
  <si>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</si>
  <si>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</si>
  <si>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</si>
  <si>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</si>
  <si>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</si>
  <si>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</si>
  <si>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</si>
  <si>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</si>
  <si>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</si>
  <si>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</si>
  <si>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</si>
  <si>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</si>
  <si>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</si>
  <si>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</si>
  <si>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</si>
  <si>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</si>
  <si>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</si>
  <si>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</si>
  <si>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</si>
  <si>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</si>
  <si>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</si>
  <si>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</si>
  <si>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</si>
  <si>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</si>
  <si>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</si>
  <si>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</si>
  <si>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</si>
  <si>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</si>
  <si>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</si>
  <si>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</si>
  <si>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</si>
  <si>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</si>
  <si>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</si>
  <si>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</si>
  <si>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</si>
  <si>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</si>
  <si>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</si>
  <si>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</si>
  <si>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</si>
  <si>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</si>
  <si>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</si>
  <si>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</si>
  <si>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</si>
  <si>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</si>
  <si>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</si>
  <si>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</si>
  <si>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</si>
  <si>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</si>
  <si>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</si>
  <si>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</si>
  <si>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</si>
  <si>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</si>
  <si>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</si>
  <si>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</si>
  <si>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</si>
  <si>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</si>
  <si>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</si>
  <si>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</si>
  <si>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</si>
  <si>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</si>
  <si>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</si>
  <si>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</si>
  <si>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</si>
  <si>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</si>
  <si>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</si>
  <si>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</si>
  <si>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</si>
  <si>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</si>
  <si>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</si>
  <si>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</si>
  <si>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</si>
  <si>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</si>
  <si>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</si>
  <si>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</si>
  <si>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</si>
  <si>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</si>
  <si>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</si>
  <si>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</si>
  <si>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</si>
  <si>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</si>
  <si>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</si>
  <si>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</si>
  <si>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</si>
  <si>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</si>
  <si>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</si>
  <si>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</si>
  <si>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</si>
  <si>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</si>
  <si>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</si>
  <si>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</si>
  <si>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</si>
  <si>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</si>
  <si>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</si>
  <si>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</si>
  <si>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</si>
  <si>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</si>
  <si>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</si>
  <si>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</si>
  <si>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</si>
  <si>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</si>
  <si>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</si>
  <si>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</si>
  <si>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</si>
  <si>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</si>
  <si>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</si>
  <si>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</si>
  <si>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</si>
  <si>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</si>
  <si>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</si>
  <si>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</si>
  <si>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</si>
  <si>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</si>
  <si>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</si>
  <si>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</si>
  <si>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</si>
  <si>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</si>
  <si>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</si>
  <si>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</si>
  <si>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</si>
  <si>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</si>
  <si>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</si>
  <si>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</si>
  <si>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</si>
  <si>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</si>
  <si>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</si>
  <si>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</si>
  <si>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</si>
  <si>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</si>
  <si>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</si>
  <si>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</si>
  <si>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</si>
  <si>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</si>
  <si>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</si>
  <si>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</si>
  <si>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</si>
  <si>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</si>
  <si>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</si>
  <si>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</si>
  <si>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</si>
  <si>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</si>
  <si>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</si>
  <si>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</si>
  <si>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</si>
  <si>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</si>
  <si>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</si>
  <si>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</si>
  <si>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</si>
  <si>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</si>
  <si>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</si>
  <si>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</si>
  <si>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</si>
  <si>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</si>
  <si>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</si>
  <si>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</si>
  <si>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</si>
  <si>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</si>
  <si>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</si>
  <si>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</si>
  <si>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</si>
  <si>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</si>
  <si>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</si>
  <si>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</si>
  <si>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</si>
  <si>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</si>
  <si>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</si>
  <si>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</si>
  <si>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</si>
  <si>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</si>
  <si>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</si>
  <si>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</si>
  <si>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</si>
  <si>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</si>
  <si>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</si>
  <si>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</si>
  <si>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</si>
  <si>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</si>
  <si>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</si>
  <si>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</si>
  <si>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</si>
  <si>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</si>
  <si>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</si>
  <si>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</si>
  <si>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</si>
  <si>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</si>
  <si>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</si>
  <si>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</si>
  <si>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</si>
  <si>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</si>
  <si>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</si>
  <si>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</si>
  <si>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</si>
  <si>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</si>
  <si>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</si>
  <si>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</si>
  <si>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</si>
  <si>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</si>
  <si>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</si>
  <si>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</si>
  <si>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</si>
  <si>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</si>
  <si>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</si>
  <si>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</si>
  <si>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</si>
  <si>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</si>
  <si>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</si>
  <si>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</si>
  <si>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</si>
  <si>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</si>
  <si>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</si>
  <si>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</si>
  <si>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</si>
  <si>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</si>
  <si>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</si>
  <si>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</si>
  <si>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</si>
  <si>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</si>
  <si>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</si>
  <si>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</si>
  <si>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</si>
  <si>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</si>
  <si>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</si>
  <si>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</si>
  <si>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</si>
  <si>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</si>
  <si>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</si>
  <si>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</si>
  <si>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</si>
  <si>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</si>
  <si>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</si>
  <si>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</si>
  <si>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</si>
  <si>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</si>
  <si>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</si>
  <si>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</si>
  <si>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</si>
  <si>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</si>
  <si>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</si>
  <si>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</si>
  <si>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</si>
  <si>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</si>
  <si>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</si>
  <si>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</si>
  <si>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</si>
  <si>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</si>
  <si>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</si>
  <si>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</si>
  <si>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</si>
  <si>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</si>
  <si>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</si>
  <si>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</si>
  <si>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</si>
  <si>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</si>
  <si>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</si>
  <si>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</si>
  <si>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</si>
  <si>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</si>
  <si>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</si>
  <si>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</si>
  <si>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</si>
  <si>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</si>
  <si>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</si>
  <si>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</si>
  <si>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</si>
  <si>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</si>
  <si>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</si>
  <si>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</si>
  <si>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</si>
  <si>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</si>
  <si>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</si>
  <si>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</si>
  <si>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</si>
  <si>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</si>
  <si>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</si>
  <si>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</si>
  <si>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</si>
  <si>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</si>
  <si>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</si>
  <si>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</si>
  <si>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</si>
  <si>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</si>
  <si>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</si>
  <si>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</si>
  <si>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</si>
  <si>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</si>
  <si>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</si>
  <si>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</si>
  <si>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</si>
  <si>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</si>
  <si>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</si>
  <si>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</si>
  <si>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</si>
  <si>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</si>
  <si>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</si>
  <si>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</si>
  <si>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</si>
  <si>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</si>
  <si>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</si>
  <si>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</si>
  <si>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</si>
  <si>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</si>
  <si>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</si>
  <si>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</si>
  <si>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</si>
  <si>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</si>
  <si>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</si>
  <si>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</si>
  <si>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</si>
  <si>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</si>
  <si>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</si>
  <si>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</si>
  <si>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</si>
  <si>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</si>
  <si>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</si>
  <si>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</si>
  <si>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</si>
  <si>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</si>
  <si>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</si>
  <si>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</si>
  <si>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</si>
  <si>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</si>
  <si>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</si>
  <si>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</si>
  <si>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</si>
  <si>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</si>
  <si>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</si>
  <si>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</si>
  <si>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</si>
  <si>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</si>
  <si>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</si>
  <si>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</si>
  <si>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</si>
  <si>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</si>
  <si>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</si>
  <si>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</si>
  <si>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</si>
  <si>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</si>
  <si>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</si>
  <si>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</si>
  <si>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</si>
  <si>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</si>
  <si>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</si>
  <si>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</si>
  <si>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</si>
  <si>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</si>
  <si>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</si>
  <si>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</si>
  <si>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</si>
  <si>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</si>
  <si>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</si>
  <si>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</si>
  <si>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</si>
  <si>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</si>
  <si>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</si>
  <si>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</si>
  <si>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</si>
  <si>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</si>
  <si>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</si>
  <si>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</si>
  <si>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</si>
  <si>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</si>
  <si>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</si>
  <si>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</si>
  <si>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</si>
  <si>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</si>
  <si>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</si>
  <si>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</si>
  <si>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</si>
  <si>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</si>
  <si>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</si>
  <si>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</si>
  <si>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</si>
  <si>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</si>
  <si>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</si>
  <si>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</si>
  <si>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</si>
  <si>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</si>
  <si>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</si>
  <si>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</si>
  <si>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</si>
  <si>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</si>
  <si>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</si>
  <si>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</si>
  <si>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</si>
  <si>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</si>
  <si>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</si>
  <si>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</si>
  <si>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</si>
  <si>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</si>
  <si>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</si>
  <si>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</si>
  <si>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</si>
  <si>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</si>
  <si>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</si>
  <si>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</si>
  <si>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</si>
  <si>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</si>
  <si>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</si>
  <si>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</si>
  <si>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</si>
  <si>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</si>
  <si>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</si>
  <si>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</si>
  <si>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</si>
  <si>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</si>
  <si>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</si>
  <si>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</si>
  <si>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</si>
  <si>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</si>
  <si>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</si>
  <si>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</si>
  <si>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</si>
  <si>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</si>
  <si>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</si>
  <si>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</si>
  <si>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</si>
  <si>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</si>
  <si>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</si>
  <si>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</si>
  <si>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</si>
  <si>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</si>
  <si>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</si>
  <si>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</si>
  <si>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</si>
  <si>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</si>
  <si>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</si>
  <si>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</si>
  <si>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</si>
  <si>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</si>
  <si>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</si>
  <si>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</si>
  <si>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</si>
  <si>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</si>
  <si>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</si>
  <si>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</si>
  <si>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</si>
  <si>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</si>
  <si>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</si>
  <si>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</si>
  <si>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</si>
  <si>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</si>
  <si>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</si>
  <si>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</si>
  <si>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</si>
  <si>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</si>
  <si>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</si>
  <si>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</si>
  <si>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</si>
  <si>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</si>
  <si>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</si>
  <si>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</si>
  <si>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</si>
  <si>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</si>
  <si>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</si>
  <si>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</si>
  <si>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</si>
  <si>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</si>
  <si>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</si>
  <si>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</si>
  <si>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</si>
  <si>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</si>
  <si>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</si>
  <si>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</si>
  <si>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</si>
  <si>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</si>
  <si>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</si>
  <si>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</si>
  <si>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</si>
  <si>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</si>
  <si>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</si>
  <si>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</si>
  <si>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</si>
  <si>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</si>
  <si>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</si>
  <si>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</si>
  <si>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</si>
  <si>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</si>
  <si>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</si>
  <si>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</si>
  <si>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</si>
  <si>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</si>
  <si>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</si>
  <si>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</si>
  <si>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</si>
  <si>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</si>
  <si>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</si>
  <si>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</si>
  <si>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</si>
  <si>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</si>
  <si>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</si>
  <si>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</si>
  <si>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</si>
  <si>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</si>
  <si>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</si>
  <si>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</si>
  <si>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</si>
  <si>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</si>
  <si>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</si>
  <si>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</si>
  <si>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</si>
  <si>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</si>
  <si>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</si>
  <si>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</si>
  <si>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</si>
  <si>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</si>
  <si>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</si>
  <si>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</si>
  <si>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</si>
  <si>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</si>
  <si>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</si>
  <si>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</si>
  <si>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</si>
  <si>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</si>
  <si>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</si>
  <si>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</si>
  <si>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</si>
  <si>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</si>
  <si>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</si>
  <si>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</si>
  <si>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</si>
  <si>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</si>
  <si>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</si>
  <si>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</si>
  <si>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</si>
  <si>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</si>
  <si>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</si>
  <si>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</si>
  <si>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</si>
  <si>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</si>
  <si>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</si>
  <si>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</si>
  <si>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</si>
  <si>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</si>
  <si>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</si>
  <si>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</si>
  <si>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</si>
  <si>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</si>
  <si>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</si>
  <si>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</si>
  <si>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</si>
  <si>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</si>
  <si>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</si>
  <si>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</si>
  <si>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</si>
  <si>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</si>
  <si>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</si>
  <si>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</si>
  <si>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</si>
  <si>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</si>
  <si>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</si>
  <si>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</si>
  <si>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</si>
  <si>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</si>
  <si>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</si>
  <si>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</si>
  <si>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</si>
  <si>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</si>
  <si>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</si>
  <si>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</si>
  <si>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</si>
  <si>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</si>
  <si>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</si>
  <si>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</si>
  <si>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</si>
  <si>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</si>
  <si>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</si>
  <si>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</si>
  <si>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</si>
  <si>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</si>
  <si>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</si>
  <si>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</si>
  <si>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</si>
  <si>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</si>
  <si>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</si>
  <si>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</si>
  <si>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</si>
  <si>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</si>
  <si>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</si>
  <si>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</si>
  <si>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</si>
  <si>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</si>
  <si>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</si>
  <si>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</si>
  <si>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</si>
  <si>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</si>
  <si>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</si>
  <si>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</si>
  <si>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</si>
  <si>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</si>
  <si>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</si>
  <si>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</si>
  <si>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</si>
  <si>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</si>
  <si>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</si>
  <si>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</si>
  <si>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</si>
  <si>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</si>
  <si>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</si>
  <si>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</si>
  <si>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</si>
  <si>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</si>
  <si>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</si>
  <si>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</si>
  <si>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</si>
  <si>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</si>
  <si>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</si>
  <si>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</si>
  <si>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</si>
  <si>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</si>
  <si>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</si>
  <si>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</si>
  <si>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</si>
  <si>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</si>
  <si>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</si>
  <si>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</si>
  <si>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</si>
  <si>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</si>
  <si>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</si>
  <si>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</si>
  <si>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</si>
  <si>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</si>
  <si>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</si>
  <si>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</si>
  <si>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</si>
  <si>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</si>
  <si>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</si>
  <si>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</si>
  <si>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</si>
  <si>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</si>
  <si>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</si>
  <si>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</si>
  <si>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</si>
  <si>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</si>
  <si>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</si>
  <si>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</si>
  <si>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</si>
  <si>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</si>
  <si>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</si>
  <si>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</si>
  <si>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</si>
  <si>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</si>
  <si>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</si>
  <si>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</si>
  <si>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</si>
  <si>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</si>
  <si>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</si>
  <si>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</si>
  <si>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</si>
  <si>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</si>
  <si>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</si>
  <si>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</si>
  <si>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</si>
  <si>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</si>
  <si>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</si>
  <si>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</si>
  <si>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</si>
  <si>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</si>
  <si>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</si>
  <si>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</si>
  <si>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</si>
  <si>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</si>
  <si>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</si>
  <si>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</si>
  <si>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</si>
  <si>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</si>
  <si>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</si>
  <si>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</si>
  <si>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</si>
  <si>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</si>
  <si>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</si>
  <si>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</si>
  <si>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</si>
  <si>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</si>
  <si>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</si>
  <si>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</si>
  <si>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</si>
  <si>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</si>
  <si>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</si>
  <si>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</si>
  <si>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</si>
  <si>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</si>
  <si>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</si>
  <si>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</si>
  <si>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</si>
  <si>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</si>
  <si>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</si>
  <si>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</si>
  <si>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</si>
  <si>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</si>
  <si>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</si>
  <si>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</si>
  <si>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</si>
  <si>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</si>
  <si>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</si>
  <si>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</si>
  <si>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</si>
  <si>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</si>
  <si>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</si>
  <si>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</si>
  <si>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</si>
  <si>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</si>
  <si>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</si>
  <si>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</si>
  <si>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</si>
  <si>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</si>
  <si>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</si>
  <si>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</si>
  <si>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</si>
  <si>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</si>
  <si>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</si>
  <si>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</si>
  <si>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</si>
  <si>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</si>
  <si>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</si>
  <si>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</si>
  <si>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</si>
  <si>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</si>
  <si>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</si>
  <si>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</si>
  <si>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</si>
  <si>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</si>
  <si>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</si>
  <si>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</si>
  <si>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</si>
  <si>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</si>
  <si>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</si>
  <si>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</si>
  <si>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</si>
  <si>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</si>
  <si>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</si>
  <si>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</si>
  <si>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</si>
  <si>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</si>
  <si>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</si>
  <si>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</si>
  <si>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</si>
  <si>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</si>
  <si>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</si>
  <si>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</si>
  <si>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</si>
  <si>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</si>
  <si>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</si>
  <si>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</si>
  <si>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</si>
  <si>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</si>
  <si>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</si>
  <si>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</si>
  <si>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</si>
  <si>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</si>
  <si>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</si>
  <si>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</si>
  <si>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</si>
  <si>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</si>
  <si>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</si>
  <si>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</si>
  <si>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</si>
  <si>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</si>
  <si>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</si>
  <si>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</si>
  <si>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</si>
  <si>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</si>
  <si>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</si>
  <si>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</si>
  <si>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</si>
  <si>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</si>
  <si>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</si>
  <si>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</si>
  <si>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</si>
  <si>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</si>
  <si>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</si>
  <si>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</si>
  <si>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</si>
  <si>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</si>
  <si>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</si>
  <si>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</si>
  <si>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</si>
  <si>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</si>
  <si>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</si>
  <si>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</si>
  <si>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</si>
  <si>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</si>
  <si>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</si>
  <si>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</si>
  <si>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</si>
  <si>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</si>
  <si>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</si>
  <si>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</si>
  <si>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</si>
  <si>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</si>
  <si>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</si>
  <si>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</si>
  <si>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</si>
  <si>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</si>
  <si>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</si>
  <si>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</si>
  <si>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</si>
  <si>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</si>
  <si>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</si>
  <si>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</si>
  <si>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</si>
  <si>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</si>
  <si>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</si>
  <si>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</si>
  <si>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</si>
  <si>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</si>
  <si>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</si>
  <si>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</si>
  <si>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</si>
  <si>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</si>
  <si>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</si>
  <si>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</si>
  <si>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</si>
  <si>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</si>
  <si>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</si>
  <si>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</si>
  <si>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</si>
  <si>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</si>
  <si>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</si>
  <si>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</si>
  <si>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</si>
  <si>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</si>
  <si>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</si>
  <si>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</si>
  <si>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</si>
  <si>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</si>
  <si>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</si>
  <si>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</si>
  <si>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</si>
  <si>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</si>
  <si>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</si>
  <si>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</si>
  <si>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</si>
  <si>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</si>
  <si>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</si>
  <si>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</si>
  <si>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</si>
  <si>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</si>
  <si>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</si>
  <si>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</si>
  <si>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</si>
  <si>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</si>
  <si>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</si>
  <si>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</si>
  <si>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</si>
  <si>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</si>
  <si>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</si>
  <si>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</si>
  <si>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</si>
  <si>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</si>
  <si>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</si>
  <si>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</si>
  <si>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</si>
  <si>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</si>
  <si>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</si>
  <si>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</si>
  <si>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</si>
  <si>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</si>
  <si>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</si>
  <si>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</si>
  <si>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</si>
  <si>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</si>
  <si>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</si>
  <si>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</si>
  <si>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</si>
  <si>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</si>
  <si>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</si>
  <si>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</si>
  <si>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</si>
  <si>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</si>
  <si>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</si>
  <si>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</si>
  <si>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</si>
  <si>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</si>
  <si>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</si>
  <si>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</si>
  <si>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</si>
  <si>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</si>
  <si>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</si>
  <si>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</si>
  <si>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</si>
  <si>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</si>
  <si>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</si>
  <si>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</si>
  <si>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</si>
  <si>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</si>
  <si>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</si>
  <si>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</si>
  <si>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</si>
  <si>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</si>
  <si>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</si>
  <si>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</si>
  <si>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</si>
  <si>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</si>
  <si>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</si>
  <si>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</si>
  <si>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</si>
  <si>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</si>
  <si>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</si>
  <si>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</si>
  <si>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</si>
  <si>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</si>
  <si>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</si>
  <si>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</si>
  <si>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</si>
  <si>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</si>
  <si>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</si>
  <si>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</si>
  <si>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</si>
  <si>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</si>
  <si>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</si>
  <si>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</si>
  <si>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</si>
  <si>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</si>
  <si>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</si>
  <si>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</si>
  <si>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</si>
  <si>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</si>
  <si>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</si>
  <si>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</si>
  <si>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</si>
  <si>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</si>
  <si>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</si>
  <si>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</si>
  <si>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</si>
  <si>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</si>
  <si>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</si>
  <si>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</si>
  <si>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</si>
  <si>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</si>
  <si>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</si>
  <si>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</si>
  <si>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</si>
  <si>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</si>
  <si>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</si>
  <si>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</si>
  <si>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</si>
  <si>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</si>
  <si>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</si>
  <si>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</si>
  <si>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</si>
  <si>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</si>
  <si>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</si>
  <si>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</si>
  <si>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</si>
  <si>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</si>
  <si>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</si>
  <si>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</si>
  <si>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</si>
  <si>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</si>
  <si>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</si>
  <si>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</si>
  <si>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</si>
  <si>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</si>
  <si>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</si>
  <si>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</si>
  <si>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</si>
  <si>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</si>
  <si>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</si>
  <si>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</si>
  <si>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</si>
  <si>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</si>
  <si>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</si>
  <si>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</si>
  <si>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</si>
  <si>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</si>
  <si>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</si>
  <si>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</si>
  <si>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</si>
  <si>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</si>
  <si>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</si>
  <si>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</si>
  <si>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</si>
  <si>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</si>
  <si>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</si>
  <si>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</si>
  <si>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</si>
  <si>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</si>
  <si>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</si>
  <si>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</si>
  <si>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</si>
  <si>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</si>
  <si>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</si>
  <si>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</si>
  <si>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</si>
  <si>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</si>
  <si>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</si>
  <si>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</si>
  <si>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</si>
  <si>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</si>
  <si>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</si>
  <si>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</si>
  <si>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</si>
  <si>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</si>
  <si>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</si>
  <si>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</si>
  <si>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</si>
  <si>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</si>
  <si>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</si>
  <si>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</si>
  <si>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</si>
  <si>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</si>
  <si>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</si>
  <si>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</si>
  <si>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</si>
  <si>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</si>
  <si>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</si>
  <si>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</si>
  <si>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</si>
  <si>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</si>
  <si>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</si>
  <si>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</si>
  <si>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</si>
  <si>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</si>
  <si>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</si>
  <si>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</si>
  <si>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</si>
  <si>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</si>
  <si>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</si>
  <si>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</si>
  <si>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</si>
  <si>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</si>
  <si>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</si>
  <si>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</si>
  <si>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</si>
  <si>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</si>
  <si>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</si>
  <si>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</si>
  <si>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</si>
  <si>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</si>
  <si>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</si>
  <si>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</si>
  <si>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</si>
  <si>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</si>
  <si>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</si>
  <si>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</si>
  <si>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</si>
  <si>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</si>
  <si>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</si>
  <si>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</si>
  <si>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</si>
  <si>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</si>
  <si>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</si>
  <si>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</si>
  <si>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</si>
  <si>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</si>
  <si>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</si>
  <si>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</si>
  <si>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</si>
  <si>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</si>
  <si>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</si>
  <si>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</si>
  <si>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</si>
  <si>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</si>
  <si>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</si>
  <si>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</si>
  <si>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</si>
  <si>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</si>
  <si>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</si>
  <si>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</si>
  <si>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</si>
  <si>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</si>
  <si>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</si>
  <si>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</si>
  <si>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</si>
  <si>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</si>
  <si>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</si>
  <si>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</si>
  <si>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</si>
  <si>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</si>
  <si>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</si>
  <si>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</si>
  <si>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</si>
  <si>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</si>
  <si>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</si>
  <si>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</si>
  <si>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</si>
  <si>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</si>
  <si>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</si>
  <si>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</si>
  <si>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</si>
  <si>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</si>
  <si>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</si>
  <si>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</si>
  <si>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</si>
  <si>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</si>
  <si>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</si>
  <si>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</si>
  <si>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</si>
  <si>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</si>
  <si>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</si>
  <si>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</si>
  <si>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</si>
  <si>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</si>
  <si>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</si>
  <si>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</si>
  <si>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</si>
  <si>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</si>
  <si>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</si>
  <si>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</si>
  <si>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</si>
  <si>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</si>
  <si>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</si>
  <si>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</si>
  <si>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</si>
  <si>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</si>
  <si>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</si>
  <si>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</si>
  <si>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</si>
  <si>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</si>
  <si>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</si>
  <si>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</si>
  <si>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</si>
  <si>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</si>
  <si>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</si>
  <si>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</si>
  <si>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</si>
  <si>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</si>
  <si>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</si>
  <si>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</si>
  <si>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</si>
  <si>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</si>
  <si>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</si>
  <si>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</si>
  <si>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</si>
  <si>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</si>
  <si>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</si>
  <si>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</si>
  <si>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</si>
  <si>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</si>
  <si>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</si>
  <si>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</si>
  <si>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</si>
  <si>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</si>
  <si>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</si>
  <si>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</si>
  <si>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</si>
  <si>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</si>
  <si>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</si>
  <si>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</si>
  <si>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</si>
  <si>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</si>
  <si>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</si>
  <si>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</si>
  <si>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</si>
  <si>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</si>
  <si>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</si>
  <si>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</si>
  <si>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</si>
  <si>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</si>
  <si>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</si>
  <si>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</si>
  <si>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</si>
  <si>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</si>
  <si>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</si>
  <si>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</si>
  <si>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</si>
  <si>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</si>
  <si>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</si>
  <si>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</si>
  <si>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</si>
  <si>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</si>
  <si>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</si>
  <si>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</si>
  <si>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</si>
  <si>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</si>
  <si>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</si>
  <si>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</si>
  <si>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</si>
  <si>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</si>
  <si>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</si>
  <si>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</si>
  <si>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</si>
  <si>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</si>
  <si>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</si>
  <si>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</si>
  <si>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</si>
  <si>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</si>
  <si>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</si>
  <si>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</si>
  <si>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</si>
  <si>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</si>
  <si>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</si>
  <si>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</si>
  <si>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</si>
  <si>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</si>
  <si>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</si>
  <si>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</si>
  <si>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</si>
  <si>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</si>
  <si>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</si>
  <si>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</si>
  <si>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</si>
  <si>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</si>
  <si>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</si>
  <si>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</si>
  <si>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</si>
  <si>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</si>
  <si>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</si>
  <si>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</si>
  <si>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</si>
  <si>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</si>
  <si>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</si>
  <si>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</si>
  <si>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</si>
  <si>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</si>
  <si>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</si>
  <si>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</si>
  <si>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</si>
  <si>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</si>
  <si>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</si>
  <si>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</si>
  <si>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</si>
  <si>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</si>
  <si>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</si>
  <si>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</si>
  <si>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</si>
  <si>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</si>
  <si>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</si>
  <si>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</si>
  <si>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</si>
  <si>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</si>
  <si>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</si>
  <si>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</si>
  <si>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</si>
  <si>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</si>
  <si>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</si>
  <si>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</si>
  <si>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</si>
  <si>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</si>
  <si>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</si>
  <si>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</si>
  <si>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</si>
  <si>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</si>
  <si>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</si>
  <si>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</si>
  <si>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</si>
  <si>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</si>
  <si>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</si>
  <si>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</si>
  <si>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</si>
  <si>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</si>
  <si>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</si>
  <si>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</si>
  <si>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</si>
  <si>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</si>
  <si>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</si>
  <si>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</si>
  <si>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</si>
  <si>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</si>
  <si>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</si>
  <si>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</si>
  <si>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</si>
  <si>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</si>
  <si>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</si>
  <si>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</si>
  <si>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</si>
  <si>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</si>
  <si>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</si>
  <si>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</si>
  <si>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</si>
  <si>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</si>
  <si>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</si>
  <si>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</si>
  <si>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</si>
  <si>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</si>
  <si>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</si>
  <si>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</si>
  <si>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</si>
  <si>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</si>
  <si>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</si>
  <si>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</si>
  <si>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</si>
  <si>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</si>
  <si>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</si>
  <si>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</si>
  <si>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</si>
  <si>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</si>
  <si>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</si>
  <si>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</si>
  <si>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</si>
  <si>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</si>
  <si>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</si>
  <si>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</si>
  <si>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</si>
  <si>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</si>
  <si>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</si>
  <si>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</si>
  <si>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</si>
  <si>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</si>
  <si>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</si>
  <si>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</si>
  <si>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</si>
  <si>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</si>
  <si>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</si>
  <si>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</si>
  <si>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</si>
  <si>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</si>
  <si>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</si>
  <si>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</si>
  <si>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</si>
  <si>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</si>
  <si>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</si>
  <si>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</si>
  <si>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</si>
  <si>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</si>
  <si>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</si>
  <si>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</si>
  <si>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</si>
  <si>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</si>
  <si>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</si>
  <si>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</si>
  <si>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</si>
  <si>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</si>
  <si>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</si>
  <si>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</si>
  <si>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</si>
  <si>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</si>
  <si>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</si>
  <si>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</si>
  <si>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</si>
  <si>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</si>
  <si>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</si>
  <si>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</si>
  <si>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</si>
  <si>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</si>
  <si>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</si>
  <si>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</si>
  <si>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</si>
  <si>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</si>
  <si>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</si>
  <si>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</si>
  <si>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</si>
  <si>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</si>
  <si>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</si>
  <si>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</si>
  <si>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</si>
  <si>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</si>
  <si>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</si>
  <si>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</si>
  <si>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</si>
  <si>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</si>
  <si>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</si>
  <si>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</si>
  <si>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</si>
  <si>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</si>
  <si>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</si>
  <si>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</si>
  <si>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</si>
  <si>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</si>
  <si>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</si>
  <si>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</si>
  <si>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</si>
  <si>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</si>
  <si>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</si>
  <si>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</si>
  <si>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</si>
  <si>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</si>
  <si>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</si>
  <si>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</si>
  <si>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</si>
  <si>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</si>
  <si>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</si>
  <si>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</si>
  <si>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</si>
  <si>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</si>
  <si>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</si>
  <si>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</si>
  <si>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</si>
  <si>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</si>
  <si>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</si>
  <si>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</si>
  <si>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</si>
  <si>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</si>
  <si>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</si>
  <si>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</si>
  <si>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</si>
  <si>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</si>
  <si>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</si>
  <si>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</si>
  <si>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</si>
  <si>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</si>
  <si>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</si>
  <si>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</si>
  <si>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</si>
  <si>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</si>
  <si>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</si>
  <si>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</si>
  <si>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</si>
  <si>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</si>
  <si>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</si>
  <si>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</si>
  <si>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</si>
  <si>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</si>
  <si>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</si>
  <si>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</si>
  <si>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</si>
  <si>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</si>
  <si>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</si>
  <si>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</si>
  <si>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</si>
  <si>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</si>
  <si>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</si>
  <si>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</si>
  <si>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</si>
  <si>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</si>
  <si>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</si>
  <si>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</si>
  <si>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</si>
  <si>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</si>
  <si>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</si>
  <si>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</si>
  <si>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</si>
  <si>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</si>
  <si>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</si>
  <si>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</si>
  <si>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</si>
  <si>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</si>
  <si>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</si>
  <si>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</si>
  <si>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</si>
  <si>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</si>
  <si>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</si>
  <si>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</si>
  <si>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</si>
  <si>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</si>
  <si>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</si>
  <si>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</si>
  <si>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</si>
  <si>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</si>
  <si>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</si>
  <si>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</si>
  <si>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</si>
  <si>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</si>
  <si>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</si>
  <si>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</si>
  <si>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</si>
  <si>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</si>
  <si>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</si>
  <si>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</si>
  <si>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</si>
  <si>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</si>
  <si>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</si>
  <si>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</si>
  <si>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</si>
  <si>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</si>
  <si>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</si>
  <si>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</si>
  <si>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</si>
  <si>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</si>
  <si>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</si>
  <si>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</si>
  <si>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</si>
  <si>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</si>
  <si>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</si>
  <si>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</si>
  <si>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</si>
  <si>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</si>
  <si>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</si>
  <si>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</si>
  <si>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</si>
  <si>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</si>
  <si>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</si>
  <si>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</si>
  <si>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</si>
  <si>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</si>
  <si>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</si>
  <si>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</si>
  <si>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</si>
  <si>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</si>
  <si>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</si>
  <si>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</si>
  <si>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</si>
  <si>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</si>
  <si>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</si>
  <si>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</si>
  <si>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</si>
  <si>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</si>
  <si>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</si>
  <si>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</si>
  <si>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</si>
  <si>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</si>
  <si>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</si>
  <si>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</si>
  <si>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</si>
  <si>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</si>
  <si>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</si>
  <si>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</si>
  <si>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</si>
  <si>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</si>
  <si>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</si>
  <si>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</si>
  <si>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</si>
  <si>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</si>
  <si>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</si>
  <si>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</si>
  <si>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</si>
  <si>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</si>
  <si>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</si>
  <si>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</si>
  <si>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</si>
  <si>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</si>
  <si>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</si>
  <si>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</si>
  <si>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</si>
  <si>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</si>
  <si>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</si>
  <si>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</si>
  <si>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</si>
  <si>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</si>
  <si>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</si>
  <si>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</si>
  <si>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</si>
  <si>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</si>
  <si>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</si>
  <si>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</si>
  <si>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</si>
  <si>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</si>
  <si>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</si>
  <si>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</si>
  <si>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</si>
  <si>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</si>
  <si>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</si>
  <si>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</si>
  <si>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</si>
  <si>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</si>
  <si>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</si>
  <si>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</si>
  <si>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</si>
  <si>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</si>
  <si>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</si>
  <si>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</si>
  <si>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</si>
  <si>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</si>
  <si>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</si>
  <si>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</si>
  <si>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</si>
  <si>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</si>
  <si>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</si>
  <si>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</si>
  <si>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</si>
  <si>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</si>
  <si>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</si>
  <si>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</si>
  <si>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</si>
  <si>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</si>
  <si>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</si>
  <si>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</si>
  <si>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</si>
  <si>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</si>
  <si>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</si>
  <si>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</si>
  <si>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</si>
  <si>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</si>
  <si>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</si>
  <si>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</si>
  <si>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</si>
  <si>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</si>
  <si>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</si>
  <si>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</si>
  <si>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</si>
  <si>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</si>
  <si>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</si>
  <si>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</si>
  <si>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</si>
  <si>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</si>
  <si>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</si>
  <si>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</si>
  <si>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</si>
  <si>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</si>
  <si>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</si>
  <si>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</si>
  <si>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</si>
  <si>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</si>
  <si>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</si>
  <si>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</si>
  <si>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</si>
  <si>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</si>
  <si>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</si>
  <si>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</si>
  <si>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</si>
  <si>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</si>
  <si>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</si>
  <si>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</si>
  <si>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</si>
  <si>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</si>
  <si>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</si>
  <si>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</si>
  <si>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</si>
  <si>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</si>
  <si>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</si>
  <si>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</si>
  <si>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</si>
  <si>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</si>
  <si>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</si>
  <si>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</si>
  <si>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</si>
  <si>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</si>
  <si>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</si>
  <si>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</si>
  <si>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</si>
  <si>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</si>
  <si>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</si>
  <si>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</si>
  <si>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</si>
  <si>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</si>
  <si>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</si>
  <si>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</si>
  <si>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</si>
  <si>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</si>
  <si>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</si>
  <si>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</si>
  <si>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</si>
  <si>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</si>
  <si>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</si>
  <si>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</si>
  <si>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</si>
  <si>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</si>
  <si>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</si>
  <si>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</si>
  <si>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</si>
  <si>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</si>
  <si>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</si>
  <si>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</si>
  <si>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</si>
  <si>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</si>
  <si>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</si>
  <si>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</si>
  <si>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</si>
  <si>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</si>
  <si>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</si>
  <si>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</si>
  <si>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</si>
  <si>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</si>
  <si>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</si>
  <si>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</si>
  <si>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</si>
  <si>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</si>
  <si>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</si>
  <si>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</si>
  <si>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</si>
  <si>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</si>
  <si>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</si>
  <si>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</si>
  <si>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</si>
  <si>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</si>
  <si>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</si>
  <si>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</si>
  <si>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</si>
  <si>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</si>
  <si>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</si>
  <si>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</si>
  <si>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</si>
  <si>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</si>
  <si>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</si>
  <si>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</si>
  <si>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</si>
  <si>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</si>
  <si>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</si>
  <si>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</si>
  <si>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</si>
  <si>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</si>
  <si>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</si>
  <si>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</si>
  <si>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</si>
  <si>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</si>
  <si>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</si>
  <si>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</si>
  <si>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</si>
  <si>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</si>
  <si>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</si>
  <si>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</si>
  <si>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</si>
  <si>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</si>
  <si>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</si>
  <si>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</si>
  <si>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</si>
  <si>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</si>
  <si>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</si>
  <si>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</si>
  <si>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</si>
  <si>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</si>
  <si>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</si>
  <si>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</si>
  <si>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</si>
  <si>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</si>
  <si>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</si>
  <si>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</si>
  <si>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</si>
  <si>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</si>
  <si>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</si>
  <si>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</si>
  <si>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</si>
  <si>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</si>
  <si>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</si>
  <si>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</si>
  <si>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</si>
  <si>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</si>
  <si>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</si>
  <si>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</si>
  <si>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</si>
  <si>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</si>
  <si>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</si>
  <si>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</si>
  <si>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</si>
  <si>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</si>
  <si>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</si>
  <si>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</si>
  <si>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</si>
  <si>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</si>
  <si>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</si>
  <si>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</si>
  <si>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</si>
  <si>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</si>
  <si>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</si>
  <si>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</si>
  <si>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</si>
  <si>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</si>
  <si>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</si>
  <si>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</si>
  <si>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</si>
  <si>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</si>
  <si>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</si>
  <si>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</si>
  <si>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</si>
  <si>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</si>
  <si>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</si>
  <si>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</si>
  <si>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</si>
  <si>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</si>
  <si>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</si>
  <si>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</si>
  <si>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</si>
  <si>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</si>
  <si>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</si>
  <si>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</si>
  <si>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</si>
  <si>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</si>
  <si>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</si>
  <si>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</si>
  <si>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</si>
  <si>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</si>
  <si>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</si>
  <si>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</si>
  <si>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</si>
  <si>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</si>
  <si>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</si>
  <si>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</si>
  <si>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</si>
  <si>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</si>
  <si>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</si>
  <si>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</si>
  <si>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</si>
  <si>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</si>
  <si>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</si>
  <si>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</si>
  <si>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</si>
  <si>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</si>
  <si>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</si>
  <si>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</si>
  <si>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</si>
  <si>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</si>
  <si>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</si>
  <si>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</si>
  <si>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</si>
  <si>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</si>
  <si>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</si>
  <si>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</si>
  <si>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</si>
  <si>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</si>
  <si>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</si>
  <si>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</si>
  <si>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</si>
  <si>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</si>
  <si>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</si>
  <si>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</si>
  <si>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</si>
  <si>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</si>
  <si>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</si>
  <si>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</si>
  <si>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</si>
  <si>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</si>
  <si>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</si>
  <si>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</si>
  <si>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</si>
  <si>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</si>
  <si>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</si>
  <si>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</si>
  <si>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</si>
  <si>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</si>
  <si>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</si>
  <si>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</si>
  <si>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</si>
  <si>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</si>
  <si>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</si>
  <si>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</si>
  <si>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</si>
  <si>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</si>
  <si>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</si>
  <si>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</si>
  <si>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</si>
  <si>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</si>
  <si>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</si>
  <si>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</si>
  <si>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</si>
  <si>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</si>
  <si>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</si>
  <si>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</si>
  <si>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</si>
  <si>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</si>
  <si>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</si>
  <si>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</si>
  <si>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</si>
  <si>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</si>
  <si>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</si>
  <si>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</si>
  <si>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</si>
  <si>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</si>
  <si>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</si>
  <si>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</si>
  <si>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</si>
  <si>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</si>
  <si>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</si>
  <si>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</si>
  <si>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</si>
  <si>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</si>
  <si>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</si>
  <si>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</si>
  <si>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</si>
  <si>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</si>
  <si>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</si>
  <si>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</si>
  <si>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</si>
  <si>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</si>
  <si>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</si>
  <si>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</si>
  <si>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</si>
  <si>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</si>
  <si>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</si>
  <si>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</si>
  <si>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</si>
  <si>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</si>
  <si>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</si>
  <si>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</si>
  <si>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</si>
  <si>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</si>
  <si>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</si>
  <si>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</si>
  <si>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</si>
  <si>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</si>
  <si>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</si>
  <si>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</si>
  <si>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</si>
  <si>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</si>
  <si>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</si>
  <si>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</si>
  <si>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</si>
  <si>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</si>
  <si>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</si>
  <si>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</si>
  <si>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</si>
  <si>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</si>
  <si>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</si>
  <si>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</si>
  <si>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</si>
  <si>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</si>
  <si>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</si>
  <si>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</si>
  <si>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</si>
  <si>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</si>
  <si>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</si>
  <si>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</si>
  <si>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</si>
  <si>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</si>
  <si>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</si>
  <si>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</si>
  <si>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</si>
  <si>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</si>
  <si>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</si>
  <si>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</si>
  <si>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</si>
  <si>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</si>
  <si>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</si>
  <si>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</si>
  <si>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</si>
  <si>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</si>
  <si>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</si>
  <si>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</si>
  <si>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</si>
  <si>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</si>
  <si>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</si>
  <si>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</si>
  <si>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</si>
  <si>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</si>
  <si>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</si>
  <si>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</si>
  <si>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</si>
  <si>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</si>
  <si>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</si>
  <si>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</si>
  <si>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</si>
  <si>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</si>
  <si>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</si>
  <si>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</si>
  <si>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</si>
  <si>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</si>
  <si>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</si>
  <si>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</si>
  <si>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</si>
  <si>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</si>
  <si>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</si>
  <si>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</si>
  <si>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</si>
  <si>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</si>
  <si>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</si>
  <si>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</si>
  <si>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</si>
  <si>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</si>
  <si>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</si>
  <si>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</si>
  <si>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</si>
  <si>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</si>
  <si>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</si>
  <si>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</si>
  <si>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</si>
  <si>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</si>
  <si>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</si>
  <si>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</si>
  <si>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</si>
  <si>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</si>
  <si>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</si>
  <si>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</si>
  <si>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</si>
  <si>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</si>
  <si>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</si>
  <si>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</si>
  <si>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</si>
  <si>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</si>
  <si>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</si>
  <si>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</si>
  <si>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</si>
  <si>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</si>
  <si>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</si>
  <si>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</si>
  <si>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</si>
  <si>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</si>
  <si>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</si>
  <si>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</si>
  <si>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</si>
  <si>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</si>
  <si>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</si>
  <si>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</si>
  <si>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</si>
  <si>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</si>
  <si>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</si>
  <si>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</si>
  <si>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</si>
  <si>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</si>
  <si>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</si>
  <si>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</si>
  <si>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</si>
  <si>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</si>
  <si>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</si>
  <si>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</si>
  <si>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</si>
  <si>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</si>
  <si>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</si>
  <si>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</si>
  <si>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</si>
  <si>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</si>
  <si>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</si>
  <si>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</si>
  <si>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</si>
  <si>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</si>
  <si>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</si>
  <si>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</si>
  <si>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</si>
  <si>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</si>
  <si>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</si>
  <si>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</si>
  <si>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</si>
  <si>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</si>
  <si>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</si>
  <si>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</si>
  <si>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</si>
  <si>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</si>
  <si>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</si>
  <si>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</si>
  <si>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</si>
  <si>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</si>
  <si>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</si>
  <si>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</si>
  <si>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</si>
  <si>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</si>
  <si>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</si>
  <si>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</si>
  <si>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</si>
  <si>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</si>
  <si>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</si>
  <si>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</si>
  <si>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</si>
  <si>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</si>
  <si>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</si>
  <si>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</si>
  <si>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</si>
  <si>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</si>
  <si>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</si>
  <si>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</si>
  <si>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</si>
  <si>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</si>
  <si>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</si>
  <si>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</si>
  <si>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</si>
  <si>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</si>
  <si>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</si>
  <si>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</si>
  <si>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</si>
  <si>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</si>
  <si>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</si>
  <si>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</si>
  <si>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</si>
  <si>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</si>
  <si>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</si>
  <si>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</si>
  <si>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</si>
  <si>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</si>
  <si>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</si>
  <si>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</si>
  <si>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</si>
  <si>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</si>
  <si>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</si>
  <si>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</si>
  <si>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</si>
  <si>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</si>
  <si>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</si>
  <si>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</si>
  <si>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</si>
  <si>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</si>
  <si>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</si>
  <si>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</si>
  <si>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</si>
  <si>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</si>
  <si>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</si>
  <si>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</si>
  <si>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</si>
  <si>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</si>
  <si>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</si>
  <si>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</si>
  <si>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</si>
  <si>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</si>
  <si>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</si>
  <si>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</si>
  <si>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</si>
  <si>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</si>
  <si>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</si>
  <si>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</si>
  <si>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</si>
  <si>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</si>
  <si>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</si>
  <si>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</si>
  <si>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</si>
  <si>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</si>
  <si>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</si>
  <si>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</si>
  <si>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</si>
  <si>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</si>
  <si>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</si>
  <si>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</si>
  <si>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</si>
  <si>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</si>
  <si>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</si>
  <si>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</si>
  <si>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</si>
  <si>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</si>
  <si>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</si>
  <si>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</si>
  <si>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</si>
  <si>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</si>
  <si>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</si>
  <si>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</si>
  <si>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</si>
  <si>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</si>
  <si>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</si>
  <si>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</si>
  <si>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</si>
  <si>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</si>
  <si>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</si>
  <si>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</si>
  <si>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</si>
  <si>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</si>
  <si>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</si>
  <si>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</si>
  <si>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</si>
  <si>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</si>
  <si>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</si>
  <si>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</si>
  <si>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</si>
  <si>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</si>
  <si>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</si>
  <si>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</si>
  <si>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</si>
  <si>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</si>
  <si>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</si>
  <si>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</si>
  <si>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</si>
  <si>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</si>
  <si>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</si>
  <si>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</si>
  <si>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</si>
  <si>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</si>
  <si>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</si>
  <si>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</si>
  <si>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</si>
  <si>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</si>
  <si>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</si>
  <si>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</si>
  <si>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</si>
  <si>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</si>
  <si>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</si>
  <si>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</si>
  <si>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</si>
  <si>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</si>
  <si>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</si>
  <si>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</si>
  <si>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</si>
  <si>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</si>
  <si>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</si>
  <si>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</si>
  <si>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</si>
  <si>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</si>
  <si>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</si>
  <si>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</si>
  <si>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</si>
  <si>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</si>
  <si>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</si>
  <si>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</si>
  <si>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</si>
  <si>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</si>
  <si>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</si>
  <si>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</si>
  <si>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</si>
  <si>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</si>
  <si>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</si>
  <si>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</si>
  <si>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</si>
  <si>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</si>
  <si>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</si>
  <si>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</si>
  <si>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</si>
  <si>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</si>
  <si>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</si>
  <si>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</si>
  <si>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</si>
  <si>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</si>
  <si>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</si>
  <si>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</si>
  <si>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</si>
  <si>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</si>
  <si>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</si>
  <si>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</si>
  <si>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</si>
  <si>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</si>
  <si>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</si>
  <si>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</si>
  <si>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</si>
  <si>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</si>
  <si>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</si>
  <si>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</si>
  <si>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</si>
  <si>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</si>
  <si>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</si>
  <si>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</si>
  <si>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</si>
  <si>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</si>
  <si>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</si>
  <si>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</si>
  <si>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</si>
  <si>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</si>
  <si>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</si>
  <si>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</si>
  <si>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</si>
  <si>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</si>
  <si>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</si>
  <si>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</si>
  <si>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</si>
  <si>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</si>
  <si>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</si>
  <si>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</si>
  <si>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</si>
  <si>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</si>
  <si>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</si>
  <si>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</si>
  <si>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</si>
  <si>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</si>
  <si>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</si>
  <si>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</si>
  <si>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</si>
  <si>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</si>
  <si>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</si>
  <si>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</si>
  <si>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</si>
  <si>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</si>
  <si>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</si>
  <si>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</si>
  <si>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</si>
  <si>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</si>
  <si>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</si>
  <si>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</si>
  <si>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</si>
  <si>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</si>
  <si>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</si>
  <si>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</si>
  <si>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</si>
  <si>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</si>
  <si>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</si>
  <si>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</si>
  <si>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</si>
  <si>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</si>
  <si>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</si>
  <si>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</si>
  <si>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</si>
  <si>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</si>
  <si>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</si>
  <si>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</si>
  <si>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</si>
  <si>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</si>
  <si>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</si>
  <si>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</si>
  <si>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</si>
  <si>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</si>
  <si>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</si>
  <si>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</si>
  <si>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</si>
  <si>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</si>
  <si>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</si>
  <si>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</si>
  <si>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</si>
  <si>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</si>
  <si>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</si>
  <si>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</si>
  <si>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</si>
  <si>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</si>
  <si>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</si>
  <si>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</si>
  <si>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</si>
  <si>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</si>
  <si>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</si>
  <si>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</si>
  <si>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</si>
  <si>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</si>
  <si>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</si>
  <si>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</si>
  <si>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</si>
  <si>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</si>
  <si>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</si>
  <si>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</si>
  <si>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</si>
  <si>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</si>
  <si>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</si>
  <si>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</si>
  <si>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</si>
  <si>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</si>
  <si>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</si>
  <si>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</si>
  <si>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</si>
  <si>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</si>
  <si>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</si>
  <si>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</si>
  <si>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</si>
  <si>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</si>
  <si>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</si>
  <si>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</si>
  <si>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</si>
  <si>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</si>
  <si>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</si>
  <si>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</si>
  <si>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</si>
  <si>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</si>
  <si>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</si>
  <si>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</si>
  <si>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</si>
  <si>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</si>
  <si>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</si>
  <si>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</si>
  <si>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</si>
  <si>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</si>
  <si>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</si>
  <si>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</si>
  <si>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</si>
  <si>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</si>
  <si>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</si>
  <si>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</si>
  <si>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</si>
  <si>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</si>
  <si>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</si>
  <si>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</si>
  <si>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</si>
  <si>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</si>
  <si>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</si>
  <si>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</si>
  <si>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</si>
  <si>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</si>
  <si>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</si>
  <si>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</si>
  <si>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</si>
  <si>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</si>
  <si>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</si>
  <si>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</si>
  <si>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</si>
  <si>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</si>
  <si>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</si>
  <si>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</si>
  <si>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</si>
  <si>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</si>
  <si>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</si>
  <si>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</si>
  <si>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</si>
  <si>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</si>
  <si>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</si>
  <si>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</si>
  <si>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</si>
  <si>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</si>
  <si>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</si>
  <si>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</si>
  <si>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</si>
  <si>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</si>
  <si>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</si>
  <si>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</si>
  <si>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</si>
  <si>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</si>
  <si>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</si>
  <si>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</si>
  <si>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</si>
  <si>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</si>
  <si>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</si>
  <si>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</si>
  <si>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</si>
  <si>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</si>
  <si>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</si>
  <si>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</si>
  <si>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</si>
  <si>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</si>
  <si>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</si>
  <si>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</si>
  <si>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</si>
  <si>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</si>
  <si>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</si>
  <si>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</si>
  <si>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</si>
  <si>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</si>
  <si>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</si>
  <si>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</si>
  <si>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</si>
  <si>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</si>
  <si>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</si>
  <si>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</si>
  <si>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</si>
  <si>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</si>
  <si>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</si>
  <si>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</si>
  <si>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</si>
  <si>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</si>
  <si>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</si>
  <si>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</si>
  <si>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</si>
  <si>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</si>
  <si>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</si>
  <si>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</si>
  <si>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</si>
  <si>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</si>
  <si>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</si>
  <si>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</si>
  <si>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</si>
  <si>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</si>
  <si>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</si>
  <si>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</si>
  <si>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</si>
  <si>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</si>
  <si>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</si>
  <si>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</si>
  <si>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</si>
  <si>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</si>
  <si>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</si>
  <si>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</si>
  <si>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</si>
  <si>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</si>
  <si>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</si>
  <si>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</si>
  <si>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</si>
  <si>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</si>
  <si>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</si>
  <si>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</si>
  <si>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</si>
  <si>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</si>
  <si>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</si>
  <si>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</si>
  <si>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</si>
  <si>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</si>
  <si>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</si>
  <si>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</si>
  <si>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</si>
  <si>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</si>
  <si>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</si>
  <si>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</si>
  <si>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</si>
  <si>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</si>
  <si>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</si>
  <si>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</si>
  <si>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</si>
  <si>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</si>
  <si>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</si>
  <si>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</si>
  <si>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</si>
  <si>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</si>
  <si>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</si>
  <si>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</si>
  <si>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</si>
  <si>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</si>
  <si>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</si>
  <si>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</si>
  <si>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</si>
  <si>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</si>
  <si>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</si>
  <si>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</si>
  <si>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</si>
  <si>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</si>
  <si>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</si>
  <si>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</si>
  <si>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</si>
  <si>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</si>
  <si>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</si>
  <si>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</si>
  <si>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</si>
  <si>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</si>
  <si>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</si>
  <si>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</si>
  <si>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</si>
  <si>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</si>
  <si>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</si>
  <si>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</si>
  <si>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</si>
  <si>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</si>
  <si>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</si>
  <si>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</si>
  <si>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</si>
  <si>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</si>
  <si>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</si>
  <si>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</si>
  <si>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</si>
  <si>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</si>
  <si>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</si>
  <si>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</si>
  <si>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</si>
  <si>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</si>
  <si>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</si>
  <si>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</si>
  <si>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</si>
  <si>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</si>
  <si>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</si>
  <si>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</si>
  <si>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</si>
  <si>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</si>
  <si>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</si>
  <si>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</si>
  <si>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</si>
  <si>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</si>
  <si>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</si>
  <si>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</si>
  <si>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</si>
  <si>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</si>
  <si>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</si>
  <si>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</si>
  <si>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</si>
  <si>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</si>
  <si>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</si>
  <si>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</si>
  <si>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</si>
  <si>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</si>
  <si>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</si>
  <si>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</si>
  <si>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</si>
  <si>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</si>
  <si>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</si>
  <si>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</si>
  <si>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</si>
  <si>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</si>
  <si>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</si>
  <si>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</si>
  <si>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</si>
  <si>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</si>
  <si>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</si>
  <si>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</si>
  <si>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</si>
  <si>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</si>
  <si>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</si>
  <si>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</si>
  <si>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</si>
  <si>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</si>
  <si>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</si>
  <si>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</si>
  <si>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</si>
  <si>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</si>
  <si>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</si>
  <si>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</si>
  <si>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</si>
  <si>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</si>
  <si>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</si>
  <si>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</si>
  <si>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</si>
  <si>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</si>
  <si>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</si>
  <si>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</si>
  <si>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</si>
  <si>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</si>
  <si>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</si>
  <si>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</si>
  <si>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</si>
  <si>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</si>
  <si>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</si>
  <si>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</si>
  <si>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</si>
  <si>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</si>
  <si>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</si>
  <si>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</si>
  <si>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</si>
  <si>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</si>
  <si>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</si>
  <si>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</si>
  <si>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</si>
  <si>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</si>
  <si>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</si>
  <si>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</si>
  <si>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</si>
  <si>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</si>
  <si>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</si>
  <si>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</si>
  <si>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</si>
  <si>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</si>
  <si>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</si>
  <si>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</si>
  <si>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</si>
  <si>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</si>
  <si>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</si>
  <si>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</si>
  <si>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</si>
  <si>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</si>
  <si>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</si>
  <si>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</si>
  <si>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</si>
  <si>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</si>
  <si>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</si>
  <si>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</si>
  <si>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</si>
  <si>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</si>
  <si>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</si>
  <si>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</si>
  <si>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</si>
  <si>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</si>
  <si>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</si>
  <si>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</si>
  <si>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</si>
  <si>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</si>
  <si>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</si>
  <si>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</si>
  <si>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</si>
  <si>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</si>
  <si>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</si>
  <si>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</si>
  <si>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</si>
  <si>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</si>
  <si>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</si>
  <si>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</si>
  <si>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</si>
  <si>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</si>
  <si>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</si>
  <si>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</si>
  <si>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</si>
  <si>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</si>
  <si>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</si>
  <si>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</si>
  <si>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</si>
  <si>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</si>
  <si>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</si>
  <si>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</si>
  <si>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</si>
  <si>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</si>
  <si>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</si>
  <si>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</si>
  <si>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</si>
  <si>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</si>
  <si>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</si>
  <si>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</si>
  <si>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</si>
  <si>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</si>
  <si>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</si>
  <si>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</si>
  <si>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</si>
  <si>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</si>
  <si>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</si>
  <si>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</si>
  <si>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</si>
  <si>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</si>
  <si>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</si>
  <si>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</si>
  <si>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</si>
  <si>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</si>
  <si>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</si>
  <si>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</si>
  <si>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</si>
  <si>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</si>
  <si>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</si>
  <si>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</si>
  <si>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</si>
  <si>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</si>
  <si>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</si>
  <si>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</si>
  <si>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</si>
  <si>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</si>
  <si>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</si>
  <si>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</si>
  <si>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</si>
  <si>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</si>
  <si>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</si>
  <si>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</si>
  <si>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</si>
  <si>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</si>
  <si>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</si>
  <si>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</si>
  <si>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</si>
  <si>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</si>
  <si>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</si>
  <si>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</si>
  <si>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</si>
  <si>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</si>
  <si>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</si>
  <si>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</si>
  <si>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</si>
  <si>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</si>
  <si>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</si>
  <si>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</si>
  <si>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</si>
  <si>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</si>
  <si>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</si>
  <si>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</si>
  <si>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</si>
  <si>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</si>
  <si>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</si>
  <si>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</si>
  <si>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</si>
  <si>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</si>
  <si>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</si>
  <si>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</si>
  <si>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</si>
  <si>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</si>
  <si>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</si>
  <si>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</si>
  <si>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</si>
  <si>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</si>
  <si>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</si>
  <si>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</si>
  <si>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</si>
  <si>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</si>
  <si>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</si>
  <si>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</si>
  <si>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</si>
  <si>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</si>
  <si>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</si>
  <si>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</si>
  <si>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</si>
  <si>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</si>
  <si>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</si>
  <si>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</si>
  <si>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</si>
  <si>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</si>
  <si>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</si>
  <si>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</si>
  <si>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</si>
  <si>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</si>
  <si>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</si>
  <si>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</si>
  <si>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</si>
  <si>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</si>
  <si>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</si>
  <si>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</si>
  <si>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</si>
  <si>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</si>
  <si>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</si>
  <si>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</si>
  <si>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</si>
  <si>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</si>
  <si>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</si>
  <si>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</si>
  <si>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</si>
  <si>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</si>
  <si>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</si>
  <si>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</si>
  <si>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</si>
  <si>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</si>
  <si>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</si>
  <si>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</si>
  <si>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</si>
  <si>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</si>
  <si>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</si>
  <si>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</si>
  <si>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</si>
  <si>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</si>
  <si>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</si>
  <si>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</si>
  <si>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</si>
  <si>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</si>
  <si>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</si>
  <si>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</si>
  <si>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</si>
  <si>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</si>
  <si>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</si>
  <si>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</si>
  <si>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</si>
  <si>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</si>
  <si>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</si>
  <si>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</si>
  <si>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</si>
  <si>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</si>
  <si>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</si>
  <si>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</si>
  <si>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</si>
  <si>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</si>
  <si>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</si>
  <si>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</si>
  <si>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</si>
  <si>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</si>
  <si>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</si>
  <si>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</si>
  <si>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</si>
  <si>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</si>
  <si>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</si>
  <si>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</si>
  <si>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</si>
  <si>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</si>
  <si>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</si>
  <si>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</si>
  <si>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</si>
  <si>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</si>
  <si>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</si>
  <si>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</si>
  <si>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</si>
  <si>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</si>
  <si>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</si>
  <si>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</si>
  <si>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</si>
  <si>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</si>
  <si>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</si>
  <si>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</si>
  <si>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</si>
  <si>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</si>
  <si>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</si>
  <si>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</si>
  <si>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</si>
  <si>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</si>
  <si>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</si>
  <si>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</si>
  <si>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</si>
  <si>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</si>
  <si>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</si>
  <si>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</si>
  <si>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</si>
  <si>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</si>
  <si>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</si>
  <si>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</si>
  <si>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</si>
  <si>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</si>
  <si>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</si>
  <si>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</si>
  <si>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</si>
  <si>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</si>
  <si>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</si>
  <si>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</si>
  <si>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</si>
  <si>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</si>
  <si>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</si>
  <si>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</si>
  <si>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</si>
  <si>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</si>
  <si>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</si>
  <si>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</si>
  <si>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</si>
  <si>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</si>
  <si>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</si>
  <si>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</si>
  <si>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</si>
  <si>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</si>
  <si>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</si>
  <si>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</si>
  <si>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</si>
  <si>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</si>
  <si>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</si>
  <si>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</si>
  <si>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</si>
  <si>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</si>
  <si>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</si>
  <si>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</si>
  <si>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</si>
  <si>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</si>
  <si>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</si>
  <si>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</si>
  <si>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</si>
  <si>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</si>
  <si>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</si>
  <si>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</si>
  <si>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</si>
  <si>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</si>
  <si>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</si>
  <si>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</si>
  <si>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</si>
  <si>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</si>
  <si>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</si>
  <si>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</si>
  <si>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</si>
  <si>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</si>
  <si>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</si>
  <si>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</si>
  <si>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</si>
  <si>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</si>
  <si>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</si>
  <si>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</si>
  <si>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</si>
  <si>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</si>
  <si>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</si>
  <si>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</si>
  <si>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</si>
  <si>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</si>
  <si>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</si>
  <si>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</si>
  <si>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</si>
  <si>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</si>
  <si>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</si>
  <si>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</si>
  <si>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</si>
  <si>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</si>
  <si>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</si>
  <si>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</si>
  <si>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</si>
  <si>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</si>
  <si>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</si>
  <si>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</si>
  <si>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</si>
  <si>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</si>
  <si>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</si>
  <si>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</si>
  <si>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</si>
  <si>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</si>
  <si>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</si>
  <si>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</si>
  <si>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</si>
  <si>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</si>
  <si>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</si>
  <si>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</si>
  <si>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</si>
  <si>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</si>
  <si>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</si>
  <si>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</si>
  <si>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</si>
  <si>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</si>
  <si>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</si>
  <si>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</si>
  <si>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</si>
  <si>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</si>
  <si>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</si>
  <si>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</si>
  <si>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</si>
  <si>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</si>
  <si>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</si>
  <si>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</si>
  <si>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</si>
  <si>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</si>
  <si>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</si>
  <si>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</si>
  <si>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</si>
  <si>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</si>
  <si>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</si>
  <si>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</si>
  <si>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</si>
  <si>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</si>
  <si>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</si>
  <si>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</si>
  <si>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</si>
  <si>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</si>
  <si>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</si>
  <si>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</si>
  <si>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</si>
  <si>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</si>
  <si>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</si>
  <si>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</si>
  <si>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</si>
  <si>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</si>
  <si>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</si>
  <si>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</si>
  <si>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</si>
  <si>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</si>
  <si>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</si>
  <si>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</si>
  <si>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</si>
  <si>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</si>
  <si>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</si>
  <si>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</si>
  <si>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</si>
  <si>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</si>
  <si>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</si>
  <si>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</si>
  <si>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</si>
  <si>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</si>
  <si>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</si>
  <si>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</si>
  <si>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</si>
  <si>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</si>
  <si>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</si>
  <si>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</si>
  <si>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</si>
  <si>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</si>
  <si>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</si>
  <si>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</si>
  <si>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</si>
  <si>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</si>
  <si>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</si>
  <si>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</si>
  <si>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</si>
  <si>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</si>
  <si>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</si>
  <si>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</si>
  <si>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</si>
  <si>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</si>
  <si>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</si>
  <si>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</si>
  <si>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</si>
  <si>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</si>
  <si>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</si>
  <si>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</si>
  <si>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</si>
  <si>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</si>
  <si>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</si>
  <si>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</si>
  <si>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</si>
  <si>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</si>
  <si>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</si>
  <si>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</si>
  <si>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</si>
  <si>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</si>
  <si>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</si>
  <si>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</si>
  <si>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</si>
  <si>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</si>
  <si>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</si>
  <si>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</si>
  <si>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</si>
  <si>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</si>
  <si>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</si>
  <si>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</si>
  <si>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</si>
  <si>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</si>
  <si>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</si>
  <si>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</si>
  <si>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</si>
  <si>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</si>
  <si>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</si>
  <si>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</si>
  <si>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</si>
  <si>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</si>
  <si>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</si>
  <si>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</si>
  <si>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</si>
  <si>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</si>
  <si>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</si>
  <si>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</si>
  <si>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</si>
  <si>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</si>
  <si>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</si>
  <si>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</si>
  <si>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</si>
  <si>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</si>
  <si>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</si>
  <si>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</si>
  <si>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</si>
  <si>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</si>
  <si>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</si>
  <si>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</si>
  <si>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</si>
  <si>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</si>
  <si>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</si>
  <si>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</si>
  <si>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</si>
  <si>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</si>
  <si>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</si>
  <si>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</si>
  <si>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</si>
  <si>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</si>
  <si>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</si>
  <si>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</si>
  <si>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</si>
  <si>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</si>
  <si>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</si>
  <si>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</si>
  <si>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</si>
  <si>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</si>
  <si>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</si>
  <si>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</si>
  <si>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</si>
  <si>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</si>
  <si>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</si>
  <si>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</si>
  <si>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</si>
  <si>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</si>
  <si>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</si>
  <si>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</si>
  <si>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</si>
  <si>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</si>
  <si>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</si>
  <si>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</si>
  <si>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</si>
  <si>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</si>
  <si>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</si>
  <si>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</si>
  <si>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</si>
  <si>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</si>
  <si>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</si>
  <si>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</si>
  <si>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</si>
  <si>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</si>
  <si>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</si>
  <si>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</si>
  <si>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</si>
  <si>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</si>
  <si>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</si>
  <si>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</si>
  <si>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</si>
  <si>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</si>
  <si>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</si>
  <si>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</si>
  <si>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</si>
  <si>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</si>
  <si>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</si>
  <si>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</si>
  <si>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</si>
  <si>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</si>
  <si>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</si>
  <si>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</si>
  <si>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</si>
  <si>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</si>
  <si>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</si>
  <si>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</si>
  <si>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</si>
  <si>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</si>
  <si>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</si>
  <si>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</si>
  <si>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</si>
  <si>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</si>
  <si>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</si>
  <si>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</si>
  <si>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</si>
  <si>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</si>
  <si>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</si>
  <si>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</si>
  <si>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</si>
  <si>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</si>
  <si>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</si>
  <si>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</si>
  <si>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</si>
  <si>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</si>
  <si>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</si>
  <si>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</si>
  <si>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</si>
  <si>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</si>
  <si>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</si>
  <si>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</si>
  <si>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</si>
  <si>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</si>
  <si>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</si>
  <si>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</si>
  <si>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</si>
  <si>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</si>
  <si>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</si>
  <si>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</si>
  <si>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</si>
  <si>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</si>
  <si>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</si>
  <si>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</si>
  <si>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</si>
  <si>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</si>
  <si>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</si>
  <si>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</si>
  <si>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</si>
  <si>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</si>
  <si>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</si>
  <si>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</si>
  <si>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</si>
  <si>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</si>
  <si>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</si>
  <si>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</si>
  <si>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</si>
  <si>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</si>
  <si>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</si>
  <si>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</si>
  <si>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</si>
  <si>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</si>
  <si>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</si>
  <si>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</si>
  <si>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</si>
  <si>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</si>
  <si>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</si>
  <si>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</si>
  <si>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</si>
  <si>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</si>
  <si>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</si>
  <si>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</si>
  <si>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</si>
  <si>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</si>
  <si>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</si>
  <si>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</si>
  <si>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</si>
  <si>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</si>
  <si>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</si>
  <si>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</si>
  <si>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</si>
  <si>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</si>
  <si>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</si>
  <si>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</si>
  <si>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</si>
  <si>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</si>
  <si>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</si>
  <si>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</si>
  <si>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</si>
  <si>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</si>
  <si>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</si>
  <si>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</si>
  <si>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</si>
  <si>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</si>
  <si>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</si>
  <si>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</si>
  <si>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</si>
  <si>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</si>
  <si>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</si>
  <si>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</si>
  <si>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</si>
  <si>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</si>
  <si>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</si>
  <si>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</si>
  <si>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</si>
  <si>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</si>
  <si>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</si>
  <si>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</si>
  <si>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</si>
  <si>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</si>
  <si>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</si>
  <si>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</si>
  <si>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</si>
  <si>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</si>
  <si>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</si>
  <si>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</si>
  <si>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</si>
  <si>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</si>
  <si>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</si>
  <si>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</si>
  <si>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</si>
  <si>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</si>
  <si>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</si>
  <si>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</si>
  <si>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</si>
  <si>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</si>
  <si>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</si>
  <si>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</si>
  <si>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</si>
  <si>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</si>
  <si>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</si>
  <si>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</si>
  <si>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</si>
  <si>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</si>
  <si>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</si>
  <si>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</si>
  <si>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</si>
  <si>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</si>
  <si>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</si>
  <si>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</si>
  <si>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</si>
  <si>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</si>
  <si>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</si>
  <si>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</si>
  <si>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</si>
  <si>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</si>
  <si>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</si>
  <si>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</si>
  <si>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</si>
  <si>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</si>
  <si>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</si>
  <si>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</si>
  <si>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</si>
  <si>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</si>
  <si>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</si>
  <si>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</si>
  <si>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</si>
  <si>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</si>
  <si>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</si>
  <si>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</si>
  <si>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</si>
  <si>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</si>
  <si>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</si>
  <si>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</si>
  <si>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</si>
  <si>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</si>
  <si>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</si>
  <si>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</si>
  <si>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</si>
  <si>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</si>
  <si>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</si>
  <si>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</si>
  <si>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</si>
  <si>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</si>
  <si>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</si>
  <si>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</si>
  <si>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</si>
  <si>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</si>
  <si>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</si>
  <si>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</si>
  <si>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</si>
  <si>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</si>
  <si>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</si>
  <si>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</si>
  <si>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</si>
  <si>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</si>
  <si>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</si>
  <si>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</si>
  <si>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</si>
  <si>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</si>
  <si>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</si>
  <si>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</si>
  <si>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</si>
  <si>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</si>
  <si>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</si>
  <si>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</si>
  <si>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</si>
  <si>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</si>
  <si>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</si>
  <si>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</si>
  <si>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</si>
  <si>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</si>
  <si>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</si>
  <si>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</si>
  <si>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</si>
  <si>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</si>
  <si>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</si>
  <si>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</si>
  <si>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</si>
  <si>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</si>
  <si>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</si>
  <si>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</si>
  <si>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</si>
  <si>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</si>
  <si>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</si>
  <si>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</si>
  <si>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</si>
  <si>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</si>
  <si>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</si>
  <si>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</si>
  <si>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</si>
  <si>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</si>
  <si>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</si>
  <si>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</si>
  <si>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</si>
  <si>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</si>
  <si>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</si>
  <si>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</si>
  <si>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</si>
  <si>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</si>
  <si>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</si>
  <si>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</si>
  <si>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</si>
  <si>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</si>
  <si>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</si>
  <si>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</si>
  <si>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</si>
  <si>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</si>
  <si>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</si>
  <si>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</si>
  <si>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</si>
  <si>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</si>
  <si>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</si>
  <si>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</si>
  <si>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</si>
  <si>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</si>
  <si>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</si>
  <si>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</si>
  <si>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</si>
  <si>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</si>
  <si>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</si>
  <si>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</si>
  <si>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</si>
  <si>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</si>
  <si>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</si>
  <si>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</si>
  <si>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</si>
  <si>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</si>
  <si>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</si>
  <si>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</si>
  <si>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</si>
  <si>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</si>
  <si>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</si>
  <si>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</si>
  <si>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</si>
  <si>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</si>
  <si>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</si>
  <si>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</si>
  <si>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</si>
  <si>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</si>
  <si>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</si>
  <si>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</si>
  <si>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</si>
  <si>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</si>
  <si>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</si>
  <si>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</si>
  <si>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</si>
  <si>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</si>
  <si>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</si>
  <si>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</si>
  <si>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</si>
  <si>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</si>
  <si>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</si>
  <si>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</si>
  <si>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</si>
  <si>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</si>
  <si>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</si>
  <si>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</si>
  <si>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</si>
  <si>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</si>
  <si>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</si>
  <si>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</si>
  <si>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</si>
  <si>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</si>
  <si>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</si>
  <si>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</si>
  <si>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</si>
  <si>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</si>
  <si>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</si>
  <si>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</si>
  <si>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</si>
  <si>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</si>
  <si>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</si>
  <si>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</si>
  <si>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</si>
  <si>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</si>
  <si>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</si>
  <si>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</si>
  <si>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</si>
  <si>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</si>
  <si>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</si>
  <si>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</si>
  <si>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</si>
  <si>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</si>
  <si>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</si>
  <si>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</si>
  <si>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</si>
  <si>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</si>
  <si>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</si>
  <si>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</si>
  <si>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</si>
  <si>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</si>
  <si>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</si>
  <si>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</si>
  <si>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</si>
  <si>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</si>
  <si>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</si>
  <si>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</si>
  <si>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</si>
  <si>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</si>
  <si>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</si>
  <si>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</si>
  <si>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</si>
  <si>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</si>
  <si>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</si>
  <si>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</si>
  <si>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</si>
  <si>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</si>
  <si>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</si>
  <si>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</si>
  <si>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</si>
  <si>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</si>
  <si>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</si>
  <si>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</si>
  <si>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</si>
  <si>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</si>
  <si>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</si>
  <si>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</si>
  <si>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</si>
  <si>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</si>
  <si>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</si>
  <si>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</si>
  <si>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</si>
  <si>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</si>
  <si>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</si>
  <si>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</si>
  <si>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</si>
  <si>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</si>
  <si>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</si>
  <si>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</si>
  <si>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</si>
  <si>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</si>
  <si>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</si>
  <si>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</si>
  <si>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</si>
  <si>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</si>
  <si>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</si>
  <si>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</si>
  <si>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</si>
  <si>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</si>
  <si>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</si>
  <si>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</si>
  <si>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</si>
  <si>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</si>
  <si>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</si>
  <si>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</si>
  <si>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</si>
  <si>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</si>
  <si>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</si>
  <si>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</si>
  <si>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</si>
  <si>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</si>
  <si>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</si>
  <si>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</si>
  <si>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</si>
  <si>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</si>
  <si>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</si>
  <si>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</si>
  <si>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</si>
  <si>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</si>
  <si>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</si>
  <si>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</si>
  <si>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</si>
  <si>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</si>
  <si>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</si>
  <si>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</si>
  <si>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</si>
  <si>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</si>
  <si>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</si>
  <si>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</si>
  <si>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</si>
  <si>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</si>
  <si>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</si>
  <si>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</si>
  <si>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</si>
  <si>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</si>
  <si>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</si>
  <si>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</si>
  <si>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</si>
  <si>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</si>
  <si>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</si>
  <si>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</si>
  <si>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</si>
  <si>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</si>
  <si>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</si>
  <si>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</si>
  <si>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</si>
  <si>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</si>
  <si>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</si>
  <si>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</si>
  <si>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</si>
  <si>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</si>
  <si>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</si>
  <si>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</si>
  <si>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</si>
  <si>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</si>
  <si>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</si>
  <si>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</si>
  <si>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</si>
  <si>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</si>
  <si>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</si>
  <si>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</si>
  <si>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</si>
  <si>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</si>
  <si>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</si>
  <si>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</si>
  <si>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</si>
  <si>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</si>
  <si>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</si>
  <si>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</si>
  <si>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</si>
  <si>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</si>
  <si>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</si>
  <si>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</si>
  <si>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</si>
  <si>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</si>
  <si>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</si>
  <si>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</si>
  <si>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</si>
  <si>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</si>
  <si>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</si>
  <si>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</si>
  <si>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</si>
  <si>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</si>
  <si>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</si>
  <si>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</si>
  <si>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</si>
  <si>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</si>
  <si>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</si>
  <si>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</si>
  <si>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</si>
  <si>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</si>
  <si>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</si>
  <si>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</si>
  <si>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</si>
  <si>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</si>
  <si>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</si>
  <si>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</si>
  <si>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</si>
  <si>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</si>
  <si>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</si>
  <si>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</si>
  <si>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</si>
  <si>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</si>
  <si>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</si>
  <si>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</si>
  <si>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</si>
  <si>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</si>
  <si>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</si>
  <si>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</si>
  <si>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</si>
  <si>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</si>
  <si>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</si>
  <si>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</si>
  <si>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</si>
  <si>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</si>
  <si>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</si>
  <si>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</si>
  <si>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</si>
  <si>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</si>
  <si>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</si>
  <si>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</si>
  <si>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</si>
  <si>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</si>
  <si>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</si>
  <si>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</si>
  <si>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</si>
  <si>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</si>
  <si>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</si>
  <si>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</si>
  <si>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</si>
  <si>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</si>
  <si>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</si>
  <si>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</si>
  <si>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</si>
  <si>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</si>
  <si>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</si>
  <si>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</si>
  <si>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</si>
  <si>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</si>
  <si>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</si>
  <si>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</si>
  <si>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</si>
  <si>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</si>
  <si>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</si>
  <si>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</si>
  <si>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</si>
  <si>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</si>
  <si>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</si>
  <si>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</si>
  <si>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</si>
  <si>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</si>
  <si>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</si>
  <si>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</si>
  <si>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</si>
  <si>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</si>
  <si>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</si>
  <si>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</si>
  <si>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</si>
  <si>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</si>
  <si>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</si>
  <si>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</si>
  <si>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</si>
  <si>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</si>
  <si>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</si>
  <si>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</si>
  <si>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</si>
  <si>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</si>
  <si>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</si>
  <si>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</si>
  <si>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</si>
  <si>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</si>
  <si>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</si>
  <si>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</si>
  <si>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</si>
  <si>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</si>
  <si>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</si>
  <si>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</si>
  <si>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</si>
  <si>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</si>
  <si>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</si>
  <si>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</si>
  <si>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</si>
  <si>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</si>
  <si>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</si>
  <si>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</si>
  <si>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</si>
  <si>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</si>
  <si>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</si>
  <si>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</si>
  <si>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</si>
  <si>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</si>
  <si>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</si>
  <si>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</si>
  <si>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</si>
  <si>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</si>
  <si>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</si>
  <si>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</si>
  <si>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</si>
  <si>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</si>
  <si>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</si>
  <si>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</si>
  <si>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</si>
  <si>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</si>
  <si>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</si>
  <si>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</si>
  <si>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</si>
  <si>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</si>
  <si>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</si>
  <si>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</si>
  <si>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</si>
  <si>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</si>
  <si>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</si>
  <si>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</si>
  <si>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</si>
  <si>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</si>
  <si>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</si>
  <si>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</si>
  <si>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</si>
  <si>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</si>
  <si>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</si>
  <si>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</si>
  <si>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</si>
  <si>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</si>
  <si>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</si>
  <si>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</si>
  <si>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</si>
  <si>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</si>
  <si>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</si>
  <si>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</si>
  <si>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</si>
  <si>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</si>
  <si>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</si>
  <si>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</si>
  <si>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</si>
  <si>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</si>
  <si>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</si>
  <si>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</si>
  <si>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</si>
  <si>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</si>
  <si>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</si>
  <si>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</si>
  <si>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</si>
  <si>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</si>
  <si>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</si>
  <si>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</si>
  <si>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</si>
  <si>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</si>
  <si>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</si>
  <si>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</si>
  <si>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</si>
  <si>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</si>
  <si>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</si>
  <si>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</si>
  <si>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</si>
  <si>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</si>
  <si>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</si>
  <si>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</si>
  <si>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</si>
  <si>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</si>
  <si>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</si>
  <si>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</si>
  <si>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</si>
  <si>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</si>
  <si>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</si>
  <si>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</si>
  <si>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</si>
  <si>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</si>
  <si>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</si>
  <si>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</si>
  <si>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</si>
  <si>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</si>
  <si>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</si>
  <si>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</si>
  <si>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</si>
  <si>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</si>
  <si>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</si>
  <si>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</si>
  <si>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</si>
  <si>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</si>
  <si>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</si>
  <si>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</si>
  <si>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</si>
  <si>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</si>
  <si>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</si>
  <si>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</si>
  <si>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</si>
  <si>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</si>
  <si>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</si>
  <si>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</si>
  <si>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</si>
  <si>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</si>
  <si>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</si>
  <si>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</si>
  <si>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</si>
  <si>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</si>
  <si>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</si>
  <si>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</si>
  <si>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</si>
  <si>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</si>
  <si>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</si>
  <si>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</si>
  <si>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</si>
  <si>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</si>
  <si>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</si>
  <si>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</si>
  <si>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</si>
  <si>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</si>
  <si>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</si>
  <si>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</si>
  <si>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</si>
  <si>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</si>
  <si>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</si>
  <si>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</si>
  <si>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</si>
  <si>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</si>
  <si>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</si>
  <si>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</si>
  <si>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</si>
  <si>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</si>
  <si>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</si>
  <si>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</si>
  <si>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</si>
  <si>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</si>
  <si>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</si>
  <si>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</si>
  <si>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</si>
  <si>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</si>
  <si>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</si>
  <si>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</si>
  <si>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</si>
  <si>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</si>
  <si>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</si>
  <si>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</si>
  <si>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</si>
  <si>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</si>
  <si>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</si>
  <si>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</si>
  <si>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</si>
  <si>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</si>
  <si>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</si>
  <si>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</si>
  <si>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</si>
  <si>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</si>
  <si>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</si>
  <si>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</si>
  <si>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</si>
  <si>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</si>
  <si>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</si>
  <si>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</si>
  <si>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</si>
  <si>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</si>
  <si>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</si>
  <si>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</si>
  <si>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</si>
  <si>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</si>
  <si>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</si>
  <si>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</si>
  <si>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</si>
  <si>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</si>
  <si>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</si>
  <si>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</si>
  <si>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</si>
  <si>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</si>
  <si>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</si>
  <si>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</si>
  <si>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</si>
  <si>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</si>
  <si>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</si>
  <si>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</si>
  <si>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</si>
  <si>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</si>
  <si>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</si>
  <si>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</si>
  <si>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</si>
  <si>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</si>
  <si>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</si>
  <si>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</si>
  <si>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</si>
  <si>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</si>
  <si>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</si>
  <si>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</si>
  <si>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</si>
  <si>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</si>
  <si>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</si>
  <si>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</si>
  <si>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</si>
  <si>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</si>
  <si>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</si>
  <si>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</si>
  <si>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</si>
  <si>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</si>
  <si>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</si>
  <si>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</si>
  <si>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</si>
  <si>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</si>
  <si>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</si>
  <si>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</si>
  <si>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</si>
  <si>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</si>
  <si>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</si>
  <si>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</si>
  <si>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</si>
  <si>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</si>
  <si>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</si>
  <si>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</si>
  <si>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</si>
  <si>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</si>
  <si>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</si>
  <si>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</si>
  <si>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</si>
  <si>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</si>
  <si>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</si>
  <si>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</si>
  <si>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</si>
  <si>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</si>
  <si>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</si>
  <si>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</si>
  <si>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</si>
  <si>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</si>
  <si>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</si>
  <si>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</si>
  <si>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</si>
  <si>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</si>
  <si>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</si>
  <si>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</si>
  <si>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</si>
  <si>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</si>
  <si>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</si>
  <si>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</si>
  <si>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</si>
  <si>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</si>
  <si>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</si>
  <si>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</si>
  <si>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</si>
  <si>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</si>
  <si>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</si>
  <si>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</si>
  <si>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</si>
  <si>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</si>
  <si>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</si>
  <si>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</si>
  <si>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</si>
  <si>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</si>
  <si>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</si>
  <si>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</si>
  <si>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</si>
  <si>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</si>
  <si>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</si>
  <si>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</si>
  <si>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</si>
  <si>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</si>
  <si>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</si>
  <si>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</si>
  <si>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</si>
  <si>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</si>
  <si>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</si>
  <si>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</si>
  <si>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</si>
  <si>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</si>
  <si>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</si>
  <si>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</si>
  <si>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</si>
  <si>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</si>
  <si>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</si>
  <si>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</si>
  <si>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</si>
  <si>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</si>
  <si>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</si>
  <si>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</si>
  <si>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</si>
  <si>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</si>
  <si>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</si>
  <si>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</si>
  <si>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</si>
  <si>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</si>
  <si>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</si>
  <si>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</si>
  <si>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</si>
  <si>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</si>
  <si>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</si>
  <si>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</si>
  <si>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</si>
  <si>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</si>
  <si>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</si>
  <si>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</si>
  <si>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</si>
  <si>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</si>
  <si>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</si>
  <si>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</si>
  <si>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</si>
  <si>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</si>
  <si>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</si>
  <si>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</si>
  <si>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</si>
  <si>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</si>
  <si>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</si>
  <si>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</si>
  <si>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</si>
  <si>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</si>
  <si>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</si>
  <si>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</si>
  <si>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</si>
  <si>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</si>
  <si>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</si>
  <si>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</si>
  <si>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</si>
  <si>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</si>
  <si>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</si>
  <si>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</si>
  <si>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</si>
  <si>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</si>
  <si>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</si>
  <si>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</si>
  <si>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</si>
  <si>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</si>
  <si>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</si>
  <si>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</si>
  <si>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</si>
  <si>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</si>
  <si>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</si>
  <si>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</si>
  <si>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</si>
  <si>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</si>
  <si>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</si>
  <si>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</si>
  <si>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</si>
  <si>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</si>
  <si>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</si>
  <si>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</si>
  <si>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</si>
  <si>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</si>
  <si>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</si>
  <si>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</si>
  <si>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</si>
  <si>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</si>
  <si>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</si>
  <si>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</si>
  <si>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</si>
  <si>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</si>
  <si>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</si>
  <si>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</si>
  <si>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</si>
  <si>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</si>
  <si>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</si>
  <si>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</si>
  <si>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</si>
  <si>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</si>
  <si>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</si>
  <si>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</si>
  <si>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</si>
  <si>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</si>
  <si>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</si>
  <si>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</si>
  <si>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</si>
  <si>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</si>
  <si>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</si>
  <si>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</si>
  <si>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</si>
  <si>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</si>
  <si>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</si>
  <si>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</si>
  <si>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</si>
  <si>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</si>
  <si>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</si>
  <si>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</si>
  <si>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</si>
  <si>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</si>
  <si>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</si>
  <si>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</si>
  <si>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</si>
  <si>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</si>
  <si>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</si>
  <si>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</si>
  <si>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</si>
  <si>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</si>
  <si>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</si>
  <si>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</si>
  <si>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</si>
  <si>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</si>
  <si>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</si>
  <si>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</si>
  <si>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</si>
  <si>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</si>
  <si>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</si>
  <si>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</si>
  <si>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</si>
  <si>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</si>
  <si>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</si>
  <si>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</si>
  <si>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</si>
  <si>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</si>
  <si>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</si>
  <si>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</si>
  <si>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</si>
  <si>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</si>
  <si>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</si>
  <si>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</si>
  <si>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</si>
  <si>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</si>
  <si>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</si>
  <si>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</si>
  <si>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</si>
  <si>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</si>
  <si>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</si>
  <si>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</si>
  <si>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</si>
  <si>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</si>
  <si>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</si>
  <si>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</si>
  <si>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</si>
  <si>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</si>
  <si>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</si>
  <si>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</si>
  <si>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</si>
  <si>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</si>
  <si>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</si>
  <si>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</si>
  <si>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</si>
  <si>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</si>
  <si>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</si>
  <si>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</si>
  <si>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</si>
  <si>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</si>
  <si>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</si>
  <si>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</si>
  <si>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</si>
  <si>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</si>
  <si>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</si>
  <si>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</si>
  <si>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</si>
  <si>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</si>
  <si>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</si>
  <si>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</si>
  <si>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</si>
  <si>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</si>
  <si>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</si>
  <si>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</si>
  <si>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</si>
  <si>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</si>
  <si>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</si>
  <si>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</si>
  <si>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</si>
  <si>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</si>
  <si>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</si>
  <si>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</si>
  <si>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</si>
  <si>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</si>
  <si>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</si>
  <si>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</si>
  <si>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</si>
  <si>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</si>
  <si>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</si>
  <si>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</si>
  <si>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</si>
  <si>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</si>
  <si>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</si>
  <si>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</si>
  <si>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</si>
  <si>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</si>
  <si>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</si>
  <si>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</si>
  <si>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</si>
  <si>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</si>
  <si>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</si>
  <si>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</si>
  <si>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</si>
  <si>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</si>
  <si>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</si>
  <si>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</si>
  <si>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</si>
  <si>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</si>
  <si>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</si>
  <si>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</si>
  <si>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</si>
  <si>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</si>
  <si>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</si>
  <si>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</si>
  <si>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</si>
  <si>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</si>
  <si>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</si>
  <si>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</si>
  <si>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</si>
  <si>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</si>
  <si>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</si>
  <si>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</si>
  <si>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</si>
  <si>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</si>
  <si>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</si>
  <si>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</si>
  <si>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</si>
  <si>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</si>
  <si>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</si>
  <si>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</si>
  <si>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</si>
  <si>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</si>
  <si>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</si>
  <si>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</si>
  <si>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</si>
  <si>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</si>
  <si>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</si>
  <si>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</si>
  <si>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</si>
  <si>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</si>
  <si>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</si>
  <si>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</si>
  <si>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</si>
  <si>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</si>
  <si>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</si>
  <si>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</si>
  <si>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</si>
  <si>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</si>
  <si>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</si>
  <si>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</si>
  <si>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</si>
  <si>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</si>
  <si>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</si>
  <si>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</si>
  <si>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</si>
  <si>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</si>
  <si>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</si>
  <si>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</si>
  <si>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</si>
  <si>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</si>
  <si>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</si>
  <si>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</si>
  <si>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</si>
  <si>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</si>
  <si>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</si>
  <si>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</si>
  <si>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</si>
  <si>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</si>
  <si>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</si>
  <si>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</si>
  <si>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</si>
  <si>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</si>
  <si>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</si>
  <si>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</si>
  <si>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</si>
  <si>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</si>
  <si>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</si>
  <si>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</si>
  <si>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</si>
  <si>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</si>
  <si>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</si>
  <si>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</si>
  <si>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</si>
  <si>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</si>
  <si>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</si>
  <si>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</si>
  <si>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</si>
  <si>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</si>
  <si>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</si>
  <si>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</si>
  <si>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</si>
  <si>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</si>
  <si>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</si>
  <si>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</si>
  <si>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</si>
  <si>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</si>
  <si>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</si>
  <si>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</si>
  <si>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</si>
  <si>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</si>
  <si>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</si>
  <si>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</si>
  <si>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</si>
  <si>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</si>
  <si>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</si>
  <si>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</si>
  <si>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</si>
  <si>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</si>
  <si>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</si>
  <si>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</si>
  <si>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</si>
  <si>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</si>
  <si>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</si>
  <si>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</si>
  <si>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</si>
  <si>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</si>
  <si>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</si>
  <si>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</si>
  <si>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</si>
  <si>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</si>
  <si>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</si>
  <si>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</si>
  <si>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</si>
  <si>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</si>
  <si>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</si>
  <si>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</si>
  <si>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</si>
  <si>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</si>
  <si>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</si>
  <si>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</si>
  <si>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</si>
  <si>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</si>
  <si>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</si>
  <si>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</si>
  <si>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</si>
  <si>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</si>
  <si>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</si>
  <si>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</si>
  <si>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</si>
  <si>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</si>
  <si>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</si>
  <si>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</si>
  <si>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</si>
  <si>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</si>
  <si>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</si>
  <si>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</si>
  <si>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</si>
  <si>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</si>
  <si>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</si>
  <si>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</si>
  <si>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</si>
  <si>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</si>
  <si>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</si>
  <si>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</si>
  <si>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</si>
  <si>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</si>
  <si>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</si>
  <si>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</si>
  <si>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</si>
  <si>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</si>
  <si>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</si>
  <si>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</si>
  <si>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</si>
  <si>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</si>
  <si>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</si>
  <si>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</si>
  <si>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</si>
  <si>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</si>
  <si>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</si>
  <si>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</si>
  <si>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</si>
  <si>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</si>
  <si>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</si>
  <si>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</si>
  <si>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</si>
  <si>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</si>
  <si>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</si>
  <si>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</si>
  <si>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</si>
  <si>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</si>
  <si>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</si>
  <si>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</si>
  <si>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</si>
  <si>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</si>
  <si>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</si>
  <si>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</si>
  <si>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</si>
  <si>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</si>
  <si>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</si>
  <si>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</si>
  <si>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</si>
  <si>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</si>
  <si>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</si>
  <si>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</si>
  <si>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</si>
  <si>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</si>
  <si>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</si>
  <si>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</si>
  <si>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</si>
  <si>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</si>
  <si>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</si>
  <si>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</si>
  <si>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</si>
  <si>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</si>
  <si>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</si>
  <si>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</si>
  <si>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</si>
  <si>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</si>
  <si>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</si>
  <si>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</si>
  <si>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</si>
  <si>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</si>
  <si>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</si>
  <si>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</si>
  <si>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</si>
  <si>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</si>
  <si>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</si>
  <si>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</si>
  <si>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</si>
  <si>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</si>
  <si>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</si>
  <si>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</si>
  <si>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</si>
  <si>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</si>
  <si>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</si>
  <si>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</si>
  <si>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</si>
  <si>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</si>
  <si>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</si>
  <si>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</si>
  <si>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</si>
  <si>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</si>
  <si>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</si>
  <si>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</si>
  <si>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</si>
  <si>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</si>
  <si>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</si>
  <si>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</si>
  <si>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</si>
  <si>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</si>
  <si>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</si>
  <si>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</si>
  <si>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</si>
  <si>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</si>
  <si>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</si>
  <si>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</si>
  <si>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</si>
  <si>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</si>
  <si>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</si>
  <si>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</si>
  <si>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</si>
  <si>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</si>
  <si>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</si>
  <si>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</si>
  <si>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</si>
  <si>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</si>
  <si>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</si>
  <si>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</si>
  <si>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</si>
  <si>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</si>
  <si>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</si>
  <si>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</si>
  <si>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</si>
  <si>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</si>
  <si>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</si>
  <si>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</si>
  <si>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</si>
  <si>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</si>
  <si>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</si>
  <si>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</si>
  <si>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</si>
  <si>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</si>
  <si>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</si>
  <si>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</si>
  <si>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</si>
  <si>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</si>
  <si>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</si>
  <si>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</si>
  <si>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</si>
  <si>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</si>
  <si>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</si>
  <si>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</si>
  <si>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</si>
  <si>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</si>
  <si>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</si>
  <si>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</si>
  <si>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</si>
  <si>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</si>
  <si>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</si>
  <si>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</si>
  <si>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</si>
  <si>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</si>
  <si>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</si>
  <si>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</si>
  <si>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</si>
  <si>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</si>
  <si>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</si>
  <si>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</si>
  <si>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</si>
  <si>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</si>
  <si>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</si>
  <si>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</si>
  <si>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</si>
  <si>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</si>
  <si>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</si>
  <si>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</si>
  <si>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</si>
  <si>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</si>
  <si>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</si>
  <si>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</si>
  <si>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</si>
  <si>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</si>
  <si>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</si>
  <si>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</si>
  <si>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</si>
  <si>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</si>
  <si>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</si>
  <si>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</si>
  <si>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</si>
  <si>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</si>
  <si>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</si>
  <si>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</si>
  <si>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</si>
  <si>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</si>
  <si>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</si>
  <si>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</si>
  <si>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</si>
  <si>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</si>
  <si>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</si>
  <si>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</si>
  <si>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</si>
  <si>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</si>
  <si>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</si>
  <si>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</si>
  <si>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</si>
  <si>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</si>
  <si>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</si>
  <si>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</si>
  <si>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</si>
  <si>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</si>
  <si>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</si>
  <si>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</si>
  <si>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</si>
  <si>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</si>
  <si>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</si>
  <si>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</si>
  <si>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</si>
  <si>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</si>
  <si>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</si>
  <si>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</si>
  <si>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</si>
  <si>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</si>
  <si>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</si>
  <si>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</si>
  <si>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</si>
  <si>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</si>
  <si>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</si>
  <si>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</si>
  <si>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</si>
  <si>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</si>
  <si>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</si>
  <si>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</si>
  <si>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</si>
  <si>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</si>
  <si>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</si>
  <si>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</si>
  <si>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</si>
  <si>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</si>
  <si>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</si>
  <si>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</si>
  <si>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</si>
  <si>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</si>
  <si>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</si>
  <si>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</si>
  <si>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</si>
  <si>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</si>
  <si>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</si>
  <si>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</si>
  <si>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</si>
  <si>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</si>
  <si>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</si>
  <si>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</si>
  <si>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</si>
  <si>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</si>
  <si>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</si>
  <si>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</si>
  <si>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</si>
  <si>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</si>
  <si>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</si>
  <si>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</si>
  <si>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</si>
  <si>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</si>
  <si>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</si>
  <si>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</si>
  <si>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</si>
  <si>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</si>
  <si>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</si>
  <si>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</si>
  <si>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</si>
  <si>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</si>
  <si>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</si>
  <si>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</si>
  <si>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</si>
  <si>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</si>
  <si>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</si>
  <si>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</si>
  <si>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</si>
  <si>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</si>
  <si>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</si>
  <si>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</si>
  <si>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</si>
  <si>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</si>
  <si>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</si>
  <si>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</si>
  <si>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</si>
  <si>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</si>
  <si>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</si>
  <si>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</si>
  <si>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</si>
  <si>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</si>
  <si>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</si>
  <si>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</si>
  <si>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</si>
  <si>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</si>
  <si>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</si>
  <si>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</si>
  <si>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</si>
  <si>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</si>
  <si>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</si>
  <si>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</si>
  <si>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</si>
  <si>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</si>
  <si>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</si>
  <si>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</si>
  <si>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</si>
  <si>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</si>
  <si>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</si>
  <si>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</si>
  <si>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</si>
  <si>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</si>
  <si>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</si>
  <si>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</si>
  <si>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</si>
  <si>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</si>
  <si>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</si>
  <si>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</si>
  <si>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</si>
  <si>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</si>
  <si>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</si>
  <si>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</si>
  <si>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</si>
  <si>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</si>
  <si>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</si>
  <si>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</si>
  <si>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</si>
  <si>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</si>
  <si>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</si>
  <si>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</si>
  <si>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</si>
  <si>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</si>
  <si>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</si>
  <si>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</si>
  <si>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</si>
  <si>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</si>
  <si>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</si>
  <si>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</si>
  <si>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</si>
  <si>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</si>
  <si>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</si>
  <si>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</si>
  <si>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</si>
  <si>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</si>
  <si>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</si>
  <si>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</si>
  <si>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</si>
  <si>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</si>
  <si>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</si>
  <si>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</si>
  <si>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</si>
  <si>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</si>
  <si>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</si>
  <si>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</si>
  <si>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</si>
  <si>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</si>
  <si>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</si>
  <si>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</si>
  <si>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</si>
  <si>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</si>
  <si>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</si>
  <si>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</si>
  <si>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</si>
  <si>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</si>
  <si>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</si>
  <si>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</si>
  <si>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</si>
  <si>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</si>
  <si>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</si>
  <si>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</si>
  <si>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</si>
  <si>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</si>
  <si>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</si>
  <si>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</si>
  <si>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</si>
  <si>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</si>
  <si>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</si>
  <si>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</si>
  <si>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</si>
  <si>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</si>
  <si>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</si>
  <si>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</si>
  <si>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</si>
  <si>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</si>
  <si>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</si>
  <si>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</si>
  <si>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</si>
  <si>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</si>
  <si>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</si>
  <si>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</si>
  <si>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</si>
  <si>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</si>
  <si>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</si>
  <si>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</si>
  <si>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</si>
  <si>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</si>
  <si>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</si>
  <si>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</si>
  <si>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</si>
  <si>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</si>
  <si>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</si>
  <si>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</si>
  <si>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</si>
  <si>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</si>
  <si>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</si>
  <si>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</si>
  <si>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</si>
  <si>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</si>
  <si>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</si>
  <si>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</si>
  <si>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</si>
  <si>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</si>
  <si>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</si>
  <si>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</si>
  <si>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</si>
  <si>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</si>
  <si>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</si>
  <si>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</si>
  <si>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</si>
  <si>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</si>
  <si>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</si>
  <si>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</si>
  <si>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</si>
  <si>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</si>
  <si>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</si>
  <si>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</si>
  <si>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</si>
  <si>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</si>
  <si>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</si>
  <si>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</si>
  <si>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</si>
  <si>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</si>
  <si>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</si>
  <si>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</si>
  <si>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</si>
  <si>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</si>
  <si>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</si>
  <si>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</si>
  <si>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</si>
  <si>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</si>
  <si>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</si>
  <si>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</si>
  <si>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</si>
  <si>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</si>
  <si>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</si>
  <si>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</si>
  <si>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</si>
  <si>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</si>
  <si>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</si>
  <si>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</si>
  <si>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</si>
  <si>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</si>
  <si>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</si>
  <si>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</si>
  <si>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</si>
  <si>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</si>
  <si>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</si>
  <si>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</si>
  <si>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</si>
  <si>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</si>
  <si>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</si>
  <si>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</si>
  <si>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</si>
  <si>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</si>
  <si>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</si>
  <si>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</si>
  <si>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</si>
  <si>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</si>
  <si>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</si>
  <si>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</si>
  <si>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</si>
  <si>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</si>
  <si>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</si>
  <si>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</si>
  <si>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</si>
  <si>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</si>
  <si>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</si>
  <si>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</si>
  <si>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</si>
  <si>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</si>
  <si>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</si>
  <si>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</si>
  <si>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</si>
  <si>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</si>
  <si>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</si>
  <si>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</si>
  <si>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</si>
  <si>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</si>
  <si>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</si>
  <si>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</si>
  <si>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</si>
  <si>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</si>
  <si>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</si>
  <si>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</si>
  <si>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</si>
  <si>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</si>
  <si>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</si>
  <si>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</si>
  <si>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</si>
  <si>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</si>
  <si>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</si>
  <si>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</si>
  <si>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</si>
  <si>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</si>
  <si>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</si>
  <si>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</si>
  <si>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</si>
  <si>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</si>
  <si>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</si>
  <si>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</si>
  <si>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</si>
  <si>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</si>
  <si>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</si>
  <si>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</si>
  <si>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</si>
  <si>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</si>
  <si>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</si>
  <si>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</si>
  <si>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</si>
  <si>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</si>
  <si>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</si>
  <si>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</si>
  <si>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</si>
  <si>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</si>
  <si>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</si>
  <si>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</si>
  <si>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</si>
  <si>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</si>
  <si>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</si>
  <si>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</si>
  <si>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</si>
  <si>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</si>
  <si>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</si>
  <si>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</si>
  <si>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</si>
  <si>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</si>
  <si>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</si>
  <si>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</si>
  <si>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</si>
  <si>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</si>
  <si>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</si>
  <si>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</si>
  <si>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</si>
  <si>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</si>
  <si>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</si>
  <si>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</si>
  <si>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</si>
  <si>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</si>
  <si>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</si>
  <si>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</si>
  <si>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</si>
  <si>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</si>
  <si>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</si>
  <si>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</si>
  <si>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</si>
  <si>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</si>
  <si>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</si>
  <si>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</si>
  <si>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</si>
  <si>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</si>
  <si>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</si>
  <si>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</si>
  <si>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</si>
  <si>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</si>
  <si>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</si>
  <si>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</si>
  <si>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</si>
  <si>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</si>
  <si>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</si>
  <si>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</si>
  <si>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</si>
  <si>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</si>
  <si>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</si>
  <si>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</si>
  <si>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</si>
  <si>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</si>
  <si>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</si>
  <si>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</si>
  <si>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</si>
  <si>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</si>
  <si>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</si>
  <si>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</si>
  <si>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</si>
  <si>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</si>
  <si>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</si>
  <si>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</si>
  <si>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</si>
  <si>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</si>
  <si>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</si>
  <si>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</si>
  <si>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</si>
  <si>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</si>
  <si>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</si>
  <si>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</si>
  <si>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</si>
  <si>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</si>
  <si>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</si>
  <si>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</si>
  <si>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</si>
  <si>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</si>
  <si>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</si>
  <si>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</si>
  <si>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</si>
  <si>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</si>
  <si>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</si>
  <si>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</si>
  <si>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</si>
  <si>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</si>
  <si>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</si>
  <si>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</si>
  <si>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</si>
  <si>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</si>
  <si>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</si>
  <si>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</si>
  <si>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</si>
  <si>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</si>
  <si>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</si>
  <si>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</si>
  <si>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</si>
  <si>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</si>
  <si>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</si>
  <si>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</si>
  <si>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</si>
  <si>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</si>
  <si>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</si>
  <si>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</si>
  <si>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</si>
  <si>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</si>
  <si>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</si>
  <si>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</si>
  <si>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</si>
  <si>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</si>
  <si>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</si>
  <si>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</si>
  <si>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</si>
  <si>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</si>
  <si>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</si>
  <si>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</si>
  <si>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</si>
  <si>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</si>
  <si>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</si>
  <si>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</si>
  <si>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</si>
  <si>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</si>
  <si>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</si>
  <si>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</si>
  <si>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</si>
  <si>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</si>
  <si>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</si>
  <si>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</si>
  <si>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</si>
  <si>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</si>
  <si>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</si>
  <si>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</si>
  <si>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</si>
  <si>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</si>
  <si>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</si>
  <si>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</si>
  <si>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</si>
  <si>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</si>
  <si>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</si>
  <si>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</si>
  <si>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</si>
  <si>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</si>
  <si>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</si>
  <si>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</si>
  <si>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</si>
  <si>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</si>
  <si>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</si>
  <si>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</si>
  <si>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</si>
  <si>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</si>
  <si>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</si>
  <si>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</si>
  <si>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</si>
  <si>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</si>
  <si>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</si>
  <si>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</si>
  <si>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</si>
  <si>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</si>
  <si>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</si>
  <si>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</si>
  <si>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</si>
  <si>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</si>
  <si>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</si>
  <si>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</si>
  <si>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</si>
  <si>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</si>
  <si>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</si>
  <si>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</si>
  <si>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</si>
  <si>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</si>
  <si>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</si>
  <si>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</si>
  <si>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</si>
  <si>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</si>
  <si>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</si>
  <si>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</si>
  <si>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</si>
  <si>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</si>
  <si>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</si>
  <si>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</si>
  <si>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</si>
  <si>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</si>
  <si>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</si>
  <si>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</si>
  <si>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</si>
  <si>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</si>
  <si>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</si>
  <si>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</si>
  <si>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</si>
  <si>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</si>
  <si>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</si>
  <si>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</si>
  <si>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</si>
  <si>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</si>
  <si>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</si>
  <si>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</si>
  <si>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</si>
  <si>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</si>
  <si>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</si>
  <si>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</si>
  <si>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</si>
  <si>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</si>
  <si>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</si>
  <si>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</si>
  <si>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</si>
  <si>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</si>
  <si>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</si>
  <si>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</si>
  <si>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</si>
  <si>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</si>
  <si>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</si>
  <si>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</si>
  <si>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</si>
  <si>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</si>
  <si>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</si>
  <si>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</si>
  <si>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</si>
  <si>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</si>
  <si>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</si>
  <si>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</si>
  <si>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</si>
  <si>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</si>
  <si>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</si>
  <si>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</si>
  <si>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</si>
  <si>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</si>
  <si>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</si>
  <si>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</si>
  <si>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</si>
  <si>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</si>
  <si>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</si>
  <si>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</si>
  <si>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</si>
  <si>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</si>
  <si>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</si>
  <si>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</si>
  <si>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</si>
  <si>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</si>
  <si>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</si>
  <si>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</si>
  <si>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</si>
  <si>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</si>
  <si>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</si>
  <si>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</si>
  <si>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</si>
  <si>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</si>
  <si>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</si>
  <si>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</si>
  <si>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</si>
  <si>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</si>
  <si>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</si>
  <si>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</si>
  <si>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</si>
  <si>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</si>
  <si>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</si>
  <si>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</si>
  <si>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</si>
  <si>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</si>
  <si>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</si>
  <si>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</si>
  <si>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</si>
  <si>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</si>
  <si>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</si>
  <si>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</si>
  <si>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</si>
  <si>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</si>
  <si>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</si>
  <si>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</si>
  <si>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</si>
  <si>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</si>
  <si>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</si>
  <si>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</si>
  <si>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</si>
  <si>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</si>
  <si>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</si>
  <si>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</si>
  <si>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</si>
  <si>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</si>
  <si>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</si>
  <si>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</si>
  <si>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</si>
  <si>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</si>
  <si>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</si>
  <si>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</si>
  <si>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</si>
  <si>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</si>
  <si>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</si>
  <si>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</si>
  <si>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</si>
  <si>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</si>
  <si>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</si>
  <si>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</si>
  <si>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</si>
  <si>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</si>
  <si>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</si>
  <si>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</si>
  <si>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</si>
  <si>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</si>
  <si>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</si>
  <si>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</si>
  <si>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</si>
  <si>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</si>
  <si>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</si>
  <si>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</si>
  <si>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</si>
  <si>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</si>
  <si>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</si>
  <si>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</si>
  <si>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</si>
  <si>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</si>
  <si>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</si>
  <si>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</si>
  <si>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</si>
  <si>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</si>
  <si>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</si>
  <si>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</si>
  <si>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</si>
  <si>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</si>
  <si>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</si>
  <si>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</si>
  <si>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</si>
  <si>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</si>
  <si>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</si>
  <si>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</si>
  <si>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</si>
  <si>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</si>
  <si>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</si>
  <si>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</si>
  <si>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</si>
  <si>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</si>
  <si>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</si>
  <si>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</si>
  <si>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</si>
  <si>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</si>
  <si>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</si>
  <si>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</si>
  <si>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</si>
  <si>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</si>
  <si>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</si>
  <si>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</si>
  <si>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</si>
  <si>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</si>
  <si>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</si>
  <si>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</si>
  <si>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</si>
  <si>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</si>
  <si>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</si>
  <si>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</si>
  <si>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</si>
  <si>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</si>
  <si>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</si>
  <si>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</si>
  <si>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</si>
  <si>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</si>
  <si>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</si>
  <si>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</si>
  <si>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</si>
  <si>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</si>
  <si>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</si>
  <si>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</si>
  <si>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</si>
  <si>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</si>
  <si>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</si>
  <si>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</si>
  <si>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</si>
  <si>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</si>
  <si>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</si>
  <si>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</si>
  <si>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</si>
  <si>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</si>
  <si>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</si>
  <si>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</si>
  <si>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</si>
  <si>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</si>
  <si>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</si>
  <si>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</si>
  <si>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</si>
  <si>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</si>
  <si>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</si>
  <si>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</si>
  <si>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</si>
  <si>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</si>
  <si>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</si>
  <si>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</si>
  <si>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</si>
  <si>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</si>
  <si>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</si>
  <si>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</si>
  <si>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</si>
  <si>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</si>
  <si>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</si>
  <si>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</si>
  <si>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</si>
  <si>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</si>
  <si>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</si>
  <si>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</si>
  <si>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</si>
  <si>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</si>
  <si>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</si>
  <si>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</si>
  <si>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</si>
  <si>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</si>
  <si>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</si>
  <si>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</si>
  <si>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</si>
  <si>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</si>
  <si>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</si>
  <si>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</si>
  <si>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</si>
  <si>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</si>
  <si>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</si>
  <si>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</si>
  <si>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</si>
  <si>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</si>
  <si>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</si>
  <si>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</si>
  <si>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</si>
  <si>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</si>
  <si>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</si>
  <si>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</si>
  <si>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</si>
  <si>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</si>
  <si>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</si>
  <si>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</si>
  <si>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</si>
  <si>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</si>
  <si>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</si>
  <si>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</si>
  <si>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</si>
  <si>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</si>
  <si>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</si>
  <si>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</si>
  <si>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</si>
  <si>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</si>
  <si>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</si>
  <si>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</si>
  <si>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</si>
  <si>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</si>
  <si>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</si>
  <si>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</si>
  <si>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</si>
  <si>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</si>
  <si>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</si>
  <si>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</si>
  <si>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</si>
  <si>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</si>
  <si>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</si>
  <si>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</si>
  <si>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</si>
  <si>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</si>
  <si>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</si>
  <si>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</si>
  <si>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</si>
  <si>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</si>
  <si>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</si>
  <si>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</si>
  <si>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</si>
  <si>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</si>
  <si>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</si>
  <si>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</si>
  <si>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</si>
  <si>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</si>
  <si>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</si>
  <si>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</si>
  <si>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</si>
  <si>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</si>
  <si>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</si>
  <si>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</si>
  <si>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</si>
  <si>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</si>
  <si>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</si>
  <si>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</si>
  <si>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</si>
  <si>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</si>
  <si>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</si>
  <si>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</si>
  <si>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</si>
  <si>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</si>
  <si>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</si>
  <si>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</si>
  <si>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</si>
  <si>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</si>
  <si>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</si>
  <si>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</si>
  <si>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</si>
  <si>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</si>
  <si>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</si>
  <si>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</si>
  <si>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</si>
  <si>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</si>
  <si>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</si>
  <si>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</si>
  <si>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</si>
  <si>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</si>
  <si>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</si>
  <si>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</si>
  <si>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</si>
  <si>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</si>
  <si>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</si>
  <si>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</si>
  <si>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</si>
  <si>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</si>
  <si>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</si>
  <si>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</si>
  <si>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</si>
  <si>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</si>
  <si>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</si>
  <si>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</si>
  <si>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</si>
  <si>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</si>
  <si>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</si>
  <si>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</si>
  <si>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</si>
  <si>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</si>
  <si>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</si>
  <si>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</si>
  <si>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</si>
  <si>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</si>
  <si>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</si>
  <si>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</si>
  <si>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</si>
  <si>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</si>
  <si>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</si>
  <si>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</si>
  <si>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</si>
  <si>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</si>
  <si>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</si>
  <si>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</si>
  <si>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</si>
  <si>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</si>
  <si>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</si>
  <si>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</si>
  <si>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</si>
  <si>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</si>
  <si>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</si>
  <si>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</si>
  <si>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</si>
  <si>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</si>
  <si>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</si>
  <si>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</si>
  <si>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</si>
  <si>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</si>
  <si>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</si>
  <si>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</si>
  <si>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</si>
  <si>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</si>
  <si>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</si>
  <si>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</si>
  <si>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</si>
  <si>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</si>
  <si>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</si>
  <si>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</si>
  <si>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</si>
  <si>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</si>
  <si>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</si>
  <si>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</si>
  <si>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</si>
  <si>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</si>
  <si>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</si>
  <si>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</si>
  <si>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</si>
  <si>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</si>
  <si>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</si>
  <si>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</si>
  <si>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</si>
  <si>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</si>
  <si>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</si>
  <si>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</si>
  <si>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</si>
  <si>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</si>
  <si>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</si>
  <si>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</si>
  <si>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</si>
  <si>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</si>
  <si>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</si>
  <si>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</si>
  <si>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</si>
  <si>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</si>
  <si>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</si>
  <si>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</si>
  <si>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</si>
  <si>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</si>
  <si>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</si>
  <si>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</si>
  <si>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</si>
  <si>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</si>
  <si>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</si>
  <si>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</si>
  <si>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</si>
  <si>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</si>
  <si>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</si>
  <si>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</si>
  <si>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</si>
  <si>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</si>
  <si>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</si>
  <si>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</si>
  <si>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</si>
  <si>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</si>
  <si>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</si>
  <si>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</si>
  <si>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</si>
  <si>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</si>
  <si>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</si>
  <si>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</si>
  <si>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</si>
  <si>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</si>
  <si>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</si>
  <si>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</si>
  <si>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</si>
  <si>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</si>
  <si>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</si>
  <si>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</si>
  <si>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</si>
  <si>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</si>
  <si>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</si>
  <si>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</si>
  <si>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</si>
  <si>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</si>
  <si>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</si>
  <si>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</si>
  <si>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</si>
  <si>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</si>
  <si>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</si>
  <si>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</si>
  <si>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</si>
  <si>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</si>
  <si>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</si>
  <si>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</si>
  <si>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</si>
  <si>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</si>
  <si>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</si>
  <si>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</si>
  <si>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</si>
  <si>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</si>
  <si>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</si>
  <si>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</si>
  <si>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</si>
  <si>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</si>
  <si>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</si>
  <si>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</si>
  <si>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</si>
  <si>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</si>
  <si>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</si>
  <si>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</si>
  <si>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</si>
  <si>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</si>
  <si>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</si>
  <si>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</si>
  <si>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</si>
  <si>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</si>
  <si>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</si>
  <si>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</si>
  <si>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</si>
  <si>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</si>
  <si>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</si>
  <si>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</si>
  <si>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</si>
  <si>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</si>
  <si>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</si>
  <si>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</si>
  <si>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</si>
  <si>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</si>
  <si>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</si>
  <si>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</si>
  <si>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</si>
  <si>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</si>
  <si>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</si>
  <si>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</si>
  <si>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</si>
  <si>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</si>
  <si>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</si>
  <si>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</si>
  <si>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</si>
  <si>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</si>
  <si>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</si>
  <si>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</si>
  <si>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</si>
  <si>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</si>
  <si>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</si>
  <si>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</si>
  <si>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</si>
  <si>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</si>
  <si>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</si>
  <si>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</si>
  <si>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</si>
  <si>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</si>
  <si>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</si>
  <si>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</si>
  <si>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</si>
  <si>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</si>
  <si>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</si>
  <si>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</si>
  <si>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</si>
  <si>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</si>
  <si>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</si>
  <si>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</si>
  <si>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</si>
  <si>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</si>
  <si>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</si>
  <si>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</si>
  <si>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</si>
  <si>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</si>
  <si>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</si>
  <si>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</si>
  <si>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</si>
  <si>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</si>
  <si>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</si>
  <si>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</si>
  <si>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</si>
  <si>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</si>
  <si>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</si>
  <si>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</si>
  <si>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</si>
  <si>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</si>
  <si>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</si>
  <si>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</si>
  <si>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</si>
  <si>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</si>
  <si>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</si>
  <si>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</si>
  <si>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</si>
  <si>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</si>
  <si>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</si>
  <si>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</si>
  <si>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</si>
  <si>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</si>
  <si>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</si>
  <si>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</si>
  <si>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</si>
  <si>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</si>
  <si>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</si>
  <si>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</si>
  <si>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</si>
  <si>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</si>
  <si>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</si>
  <si>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</si>
  <si>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</si>
  <si>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</si>
  <si>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</si>
  <si>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</si>
  <si>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</si>
  <si>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</si>
  <si>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</si>
  <si>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</si>
  <si>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</si>
  <si>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</si>
  <si>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</si>
  <si>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</si>
  <si>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</si>
  <si>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</si>
  <si>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</si>
  <si>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</si>
  <si>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</si>
  <si>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</si>
  <si>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</si>
  <si>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</si>
  <si>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</si>
  <si>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</si>
  <si>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</si>
  <si>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</si>
  <si>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</si>
  <si>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</si>
  <si>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</si>
  <si>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</si>
  <si>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</si>
  <si>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</si>
  <si>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</si>
  <si>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</si>
  <si>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</si>
  <si>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</si>
  <si>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</si>
  <si>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</si>
  <si>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</si>
  <si>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</si>
  <si>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</si>
  <si>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</si>
  <si>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</si>
  <si>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</si>
  <si>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</si>
  <si>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</si>
  <si>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</si>
  <si>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</si>
  <si>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</si>
  <si>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</si>
  <si>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</si>
  <si>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</si>
  <si>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</si>
  <si>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</si>
  <si>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</si>
  <si>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</si>
  <si>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</si>
  <si>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</si>
  <si>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</si>
  <si>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</si>
  <si>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</si>
  <si>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</si>
  <si>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</si>
  <si>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</si>
  <si>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</si>
  <si>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</si>
  <si>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</si>
  <si>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</si>
  <si>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</si>
  <si>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</si>
  <si>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</si>
  <si>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</si>
  <si>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</si>
  <si>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</si>
  <si>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</si>
  <si>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</si>
  <si>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</si>
  <si>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</si>
  <si>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</si>
  <si>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</si>
  <si>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</si>
  <si>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</si>
  <si>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</si>
  <si>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</si>
  <si>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</si>
  <si>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</si>
  <si>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</si>
  <si>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</si>
  <si>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</si>
  <si>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</si>
  <si>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</si>
  <si>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</si>
  <si>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</si>
  <si>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</si>
  <si>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</si>
  <si>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</si>
  <si>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</si>
  <si>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</si>
  <si>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</si>
  <si>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</si>
  <si>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</si>
  <si>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</si>
  <si>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</si>
  <si>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</si>
  <si>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</si>
  <si>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</si>
  <si>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</si>
  <si>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</si>
  <si>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</si>
  <si>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</si>
  <si>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</si>
  <si>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</si>
  <si>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</si>
  <si>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</si>
  <si>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</si>
  <si>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</si>
  <si>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</si>
  <si>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</si>
  <si>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</si>
  <si>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</si>
  <si>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</si>
  <si>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</si>
  <si>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</si>
  <si>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</si>
  <si>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</si>
  <si>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</si>
  <si>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</si>
  <si>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</si>
  <si>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</si>
  <si>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</si>
  <si>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</si>
  <si>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</si>
  <si>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</si>
  <si>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</si>
  <si>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</si>
  <si>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</si>
  <si>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</si>
  <si>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</si>
  <si>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</si>
  <si>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</si>
  <si>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</si>
  <si>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</si>
  <si>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</si>
  <si>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</si>
  <si>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</si>
  <si>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</si>
  <si>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</si>
  <si>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</si>
  <si>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</si>
  <si>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</si>
  <si>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</si>
  <si>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</si>
  <si>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</si>
  <si>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</si>
  <si>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</si>
  <si>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</si>
  <si>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</si>
  <si>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</si>
  <si>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</si>
  <si>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</si>
  <si>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</si>
  <si>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</si>
  <si>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</si>
  <si>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</si>
  <si>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</si>
  <si>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</si>
  <si>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</si>
  <si>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</si>
  <si>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</si>
  <si>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</si>
  <si>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</si>
  <si>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</si>
  <si>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</si>
  <si>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</si>
  <si>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</si>
  <si>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</si>
  <si>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</si>
  <si>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</si>
  <si>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</si>
  <si>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</si>
  <si>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</si>
  <si>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</si>
  <si>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</si>
  <si>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</si>
  <si>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</si>
  <si>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</si>
  <si>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</si>
  <si>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</si>
  <si>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</si>
  <si>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</si>
  <si>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</si>
  <si>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</si>
  <si>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</si>
  <si>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</si>
  <si>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</si>
  <si>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</si>
  <si>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</si>
  <si>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</si>
  <si>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</si>
  <si>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</si>
  <si>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</si>
  <si>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</si>
  <si>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</si>
  <si>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</si>
  <si>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</si>
  <si>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</si>
  <si>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</si>
  <si>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</si>
  <si>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</si>
  <si>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</si>
  <si>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</si>
  <si>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</si>
  <si>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</si>
  <si>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</si>
  <si>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</si>
  <si>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</si>
  <si>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</si>
  <si>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</si>
  <si>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</si>
  <si>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</si>
  <si>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</si>
  <si>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</si>
  <si>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</si>
  <si>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</si>
  <si>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</si>
  <si>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</si>
  <si>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</si>
  <si>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</si>
  <si>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</si>
  <si>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</si>
  <si>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</si>
  <si>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</si>
  <si>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</si>
  <si>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</si>
  <si>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</si>
  <si>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</si>
  <si>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</si>
  <si>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</si>
  <si>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</si>
  <si>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</si>
  <si>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</si>
  <si>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</si>
  <si>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</si>
  <si>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</si>
  <si>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</si>
  <si>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</si>
  <si>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</si>
  <si>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</si>
  <si>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</si>
  <si>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</si>
  <si>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</si>
  <si>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</si>
  <si>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</si>
  <si>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</si>
  <si>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</si>
  <si>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</si>
  <si>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</si>
  <si>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</si>
  <si>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</si>
  <si>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</si>
  <si>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</si>
  <si>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</si>
  <si>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</si>
  <si>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</si>
  <si>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</si>
  <si>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</si>
  <si>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</si>
  <si>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</si>
  <si>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</si>
  <si>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</si>
  <si>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</si>
  <si>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</si>
  <si>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</si>
  <si>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</si>
  <si>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</si>
  <si>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</si>
  <si>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</si>
  <si>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</si>
  <si>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</si>
  <si>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</si>
  <si>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</si>
  <si>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</si>
  <si>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</si>
  <si>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</si>
  <si>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</si>
  <si>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</si>
  <si>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</si>
  <si>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</si>
  <si>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</si>
  <si>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</si>
  <si>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</si>
  <si>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</si>
  <si>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</si>
  <si>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</si>
  <si>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</si>
  <si>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</si>
  <si>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</si>
  <si>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</si>
  <si>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</si>
  <si>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</si>
  <si>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</si>
  <si>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</si>
  <si>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</si>
  <si>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</si>
  <si>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</si>
  <si>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</si>
  <si>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</si>
  <si>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</si>
  <si>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</si>
  <si>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</si>
  <si>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</si>
  <si>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</si>
  <si>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</si>
  <si>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</si>
  <si>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</si>
  <si>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</si>
  <si>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</si>
  <si>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</si>
  <si>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</si>
  <si>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</si>
  <si>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</si>
  <si>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</si>
  <si>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</si>
  <si>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</si>
  <si>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</si>
  <si>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</si>
  <si>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</si>
  <si>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</si>
  <si>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</si>
  <si>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</si>
  <si>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</si>
  <si>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</si>
  <si>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</si>
  <si>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</si>
  <si>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</si>
  <si>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</si>
  <si>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</si>
  <si>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</si>
  <si>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</si>
  <si>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</si>
  <si>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</si>
  <si>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</si>
  <si>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</si>
  <si>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</si>
  <si>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</si>
  <si>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</si>
  <si>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</si>
  <si>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</si>
  <si>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</si>
  <si>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</si>
  <si>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</si>
  <si>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</si>
  <si>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</si>
  <si>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</si>
  <si>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</si>
  <si>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</si>
  <si>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</si>
  <si>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</si>
  <si>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</si>
  <si>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</si>
  <si>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</si>
  <si>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</si>
  <si>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</si>
  <si>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</si>
  <si>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</si>
  <si>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</si>
  <si>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</si>
  <si>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</si>
  <si>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</si>
  <si>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</si>
  <si>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</si>
  <si>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</si>
  <si>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</si>
  <si>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</si>
  <si>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</si>
  <si>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</si>
  <si>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</si>
  <si>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</si>
  <si>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</si>
  <si>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</si>
  <si>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</si>
  <si>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</si>
  <si>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</si>
  <si>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</si>
  <si>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</si>
  <si>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</si>
  <si>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</si>
  <si>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</si>
  <si>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</si>
  <si>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</si>
  <si>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</si>
  <si>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</si>
  <si>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</si>
  <si>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</si>
  <si>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</si>
  <si>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</si>
  <si>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</si>
  <si>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</si>
  <si>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</si>
  <si>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</si>
  <si>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</si>
  <si>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</si>
  <si>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</si>
  <si>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</si>
  <si>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</si>
  <si>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</si>
  <si>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</si>
  <si>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</si>
  <si>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</si>
  <si>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</si>
  <si>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</si>
  <si>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</si>
  <si>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</si>
  <si>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</si>
  <si>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</si>
  <si>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</si>
  <si>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</si>
  <si>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</si>
  <si>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</si>
  <si>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</si>
  <si>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</si>
  <si>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</si>
  <si>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</si>
  <si>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</si>
  <si>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</si>
  <si>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</si>
  <si>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</si>
  <si>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</si>
  <si>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</si>
  <si>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</si>
  <si>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</si>
  <si>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</si>
  <si>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</si>
  <si>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</si>
  <si>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</si>
  <si>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</si>
  <si>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</si>
  <si>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</si>
  <si>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</si>
  <si>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</si>
  <si>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</si>
  <si>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</si>
  <si>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</si>
  <si>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</si>
  <si>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</si>
  <si>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</si>
  <si>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</si>
  <si>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</si>
  <si>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</si>
  <si>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</si>
  <si>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</si>
  <si>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</si>
  <si>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</si>
  <si>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</si>
  <si>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</si>
  <si>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</si>
  <si>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</si>
  <si>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</si>
  <si>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</si>
  <si>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</si>
  <si>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</si>
  <si>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</si>
  <si>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</si>
  <si>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</si>
  <si>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</si>
  <si>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</si>
  <si>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</si>
  <si>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</si>
  <si>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</si>
  <si>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</si>
  <si>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</si>
  <si>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</si>
  <si>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</si>
  <si>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</si>
  <si>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</si>
  <si>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</si>
  <si>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</si>
  <si>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</si>
  <si>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</si>
  <si>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</si>
  <si>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</si>
  <si>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</si>
  <si>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</si>
  <si>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</si>
  <si>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</si>
  <si>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</si>
  <si>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</si>
  <si>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</si>
  <si>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</si>
  <si>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</si>
  <si>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</si>
  <si>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</si>
  <si>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</si>
  <si>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</si>
  <si>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</si>
  <si>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</si>
  <si>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</si>
  <si>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</si>
  <si>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</si>
  <si>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</si>
  <si>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</si>
  <si>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</si>
  <si>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</si>
  <si>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</si>
  <si>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</si>
  <si>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</si>
  <si>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</si>
  <si>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</si>
  <si>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</si>
  <si>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</si>
  <si>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</si>
  <si>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</si>
  <si>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</si>
  <si>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</si>
  <si>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</si>
  <si>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</si>
  <si>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</si>
  <si>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</si>
  <si>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</si>
  <si>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</si>
  <si>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</si>
  <si>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</si>
  <si>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</si>
  <si>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</si>
  <si>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</si>
  <si>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</si>
  <si>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</si>
  <si>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</si>
  <si>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</si>
  <si>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</si>
  <si>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</si>
  <si>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</si>
  <si>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</si>
  <si>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</si>
  <si>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</si>
  <si>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</si>
  <si>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</si>
  <si>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</si>
  <si>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</si>
  <si>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</si>
  <si>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</si>
  <si>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</si>
  <si>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</si>
  <si>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</si>
  <si>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</si>
  <si>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</si>
  <si>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</si>
  <si>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</si>
  <si>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</si>
  <si>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</si>
  <si>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</si>
  <si>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</si>
  <si>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</si>
  <si>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</si>
  <si>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</si>
  <si>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</si>
  <si>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</si>
  <si>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</si>
  <si>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</si>
  <si>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</si>
  <si>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</si>
  <si>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</si>
  <si>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</si>
  <si>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</si>
  <si>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</si>
  <si>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</si>
  <si>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</si>
  <si>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</si>
  <si>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</si>
  <si>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</si>
  <si>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</si>
  <si>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</si>
  <si>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</si>
  <si>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</si>
  <si>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</si>
  <si>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</si>
  <si>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</si>
  <si>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</si>
  <si>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</si>
  <si>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</si>
  <si>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</si>
  <si>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</si>
  <si>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</si>
  <si>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</si>
  <si>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</si>
  <si>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</si>
  <si>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</si>
  <si>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</si>
  <si>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</si>
  <si>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</si>
  <si>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</si>
  <si>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</si>
  <si>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</si>
  <si>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</si>
  <si>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</si>
  <si>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</si>
  <si>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</si>
  <si>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</si>
  <si>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</si>
  <si>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</si>
  <si>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</si>
  <si>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</si>
  <si>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</si>
  <si>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</si>
  <si>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</si>
  <si>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</si>
  <si>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</si>
  <si>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</si>
  <si>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</si>
  <si>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</si>
  <si>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</si>
  <si>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</si>
  <si>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</si>
  <si>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</si>
  <si>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</si>
  <si>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</si>
  <si>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</si>
  <si>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</si>
  <si>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</si>
  <si>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</si>
  <si>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</si>
  <si>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</si>
  <si>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</si>
  <si>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</si>
  <si>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</si>
  <si>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</si>
  <si>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</si>
  <si>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</si>
  <si>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</si>
  <si>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</si>
  <si>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</si>
  <si>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</si>
  <si>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</si>
  <si>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</si>
  <si>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</si>
  <si>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</si>
  <si>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</si>
  <si>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</si>
  <si>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</si>
  <si>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</si>
  <si>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</si>
  <si>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</si>
  <si>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</si>
  <si>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</si>
  <si>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</si>
  <si>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</si>
  <si>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</si>
  <si>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</si>
  <si>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</si>
  <si>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</si>
  <si>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</si>
  <si>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</si>
  <si>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</si>
  <si>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</si>
  <si>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</si>
  <si>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</si>
  <si>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</si>
  <si>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</si>
  <si>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</si>
  <si>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</si>
  <si>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</si>
  <si>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</si>
  <si>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</si>
  <si>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</si>
  <si>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</si>
  <si>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</si>
  <si>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</si>
  <si>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</si>
  <si>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</si>
  <si>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</si>
  <si>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</si>
  <si>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</si>
  <si>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</si>
  <si>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</si>
  <si>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</si>
  <si>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</si>
  <si>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</si>
  <si>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</si>
  <si>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</si>
  <si>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</si>
  <si>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</si>
  <si>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</si>
  <si>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</si>
  <si>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</si>
  <si>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</si>
  <si>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</si>
  <si>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</si>
  <si>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</si>
  <si>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</si>
  <si>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</si>
  <si>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</si>
  <si>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</si>
  <si>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</si>
  <si>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</si>
  <si>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</si>
  <si>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</si>
  <si>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</si>
  <si>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</si>
  <si>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</si>
  <si>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</si>
  <si>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</si>
  <si>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</si>
  <si>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</si>
  <si>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</si>
  <si>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</si>
  <si>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</si>
  <si>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</si>
  <si>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</si>
  <si>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</si>
  <si>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</si>
  <si>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</si>
  <si>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</si>
  <si>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</si>
  <si>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</si>
  <si>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</si>
  <si>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</si>
  <si>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</si>
  <si>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</si>
  <si>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</si>
  <si>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</si>
  <si>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</si>
  <si>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</si>
  <si>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</si>
  <si>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</si>
  <si>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</si>
  <si>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</si>
  <si>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</si>
  <si>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</si>
  <si>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</si>
  <si>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</si>
  <si>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</si>
  <si>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</si>
  <si>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</si>
  <si>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</si>
  <si>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</si>
  <si>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</si>
  <si>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</si>
  <si>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</si>
  <si>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</si>
  <si>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</si>
  <si>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</si>
  <si>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</si>
  <si>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</si>
  <si>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</si>
  <si>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</si>
  <si>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</si>
  <si>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</si>
  <si>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</si>
  <si>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</si>
  <si>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</si>
  <si>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</si>
  <si>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</si>
  <si>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</si>
  <si>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</si>
  <si>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</si>
  <si>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</si>
  <si>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</si>
  <si>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</si>
  <si>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</si>
  <si>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</si>
  <si>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</si>
  <si>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</si>
  <si>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</si>
  <si>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</si>
  <si>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</si>
  <si>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</si>
  <si>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</si>
  <si>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</si>
  <si>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</si>
  <si>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</si>
  <si>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</si>
  <si>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</si>
  <si>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</si>
  <si>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</si>
  <si>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</si>
  <si>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</si>
  <si>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</si>
  <si>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</si>
  <si>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</si>
  <si>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</si>
  <si>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</si>
  <si>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</si>
  <si>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</si>
  <si>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</si>
  <si>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</si>
  <si>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</si>
  <si>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</si>
  <si>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</si>
  <si>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</si>
  <si>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</si>
  <si>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</si>
  <si>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</si>
  <si>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</si>
  <si>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</si>
  <si>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</si>
  <si>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</si>
  <si>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</si>
  <si>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</si>
  <si>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</si>
  <si>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</si>
  <si>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</si>
  <si>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</si>
  <si>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</si>
  <si>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</si>
  <si>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</si>
  <si>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</si>
  <si>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</si>
  <si>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</si>
  <si>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</si>
  <si>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</si>
  <si>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</si>
  <si>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</si>
  <si>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</si>
  <si>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</si>
  <si>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</si>
  <si>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</si>
  <si>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</si>
  <si>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</si>
  <si>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</si>
  <si>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</si>
  <si>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</si>
  <si>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</si>
  <si>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</si>
  <si>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</si>
  <si>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</si>
  <si>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</si>
  <si>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</si>
  <si>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</si>
  <si>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</si>
  <si>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</si>
  <si>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</si>
  <si>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</si>
  <si>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</si>
  <si>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</si>
  <si>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</si>
  <si>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</si>
  <si>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</si>
  <si>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</si>
  <si>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</si>
  <si>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</si>
  <si>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</si>
  <si>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</si>
  <si>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</si>
  <si>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</si>
  <si>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</si>
  <si>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</si>
  <si>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</si>
  <si>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</si>
  <si>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</si>
  <si>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</si>
  <si>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</si>
  <si>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</si>
  <si>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</si>
  <si>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</si>
  <si>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</si>
  <si>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</si>
  <si>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</si>
  <si>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</si>
  <si>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</si>
  <si>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</si>
  <si>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</si>
  <si>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</si>
  <si>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</si>
  <si>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</si>
  <si>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</si>
  <si>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</si>
  <si>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</si>
  <si>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</si>
  <si>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</si>
  <si>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</si>
  <si>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</si>
  <si>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</si>
  <si>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</si>
  <si>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</si>
  <si>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</si>
  <si>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</si>
  <si>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</si>
  <si>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</si>
  <si>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</si>
  <si>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</si>
  <si>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</si>
  <si>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</si>
  <si>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</si>
  <si>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</si>
  <si>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</si>
  <si>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</si>
  <si>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</si>
  <si>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</si>
  <si>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</si>
  <si>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</si>
  <si>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</si>
  <si>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</si>
  <si>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</si>
  <si>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</si>
  <si>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</si>
  <si>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</si>
  <si>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</si>
  <si>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</si>
  <si>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</si>
  <si>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</si>
  <si>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</si>
  <si>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</si>
  <si>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</si>
  <si>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</si>
  <si>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</si>
  <si>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</si>
  <si>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</si>
  <si>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</si>
  <si>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</si>
  <si>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</si>
  <si>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</si>
  <si>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</si>
  <si>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</si>
  <si>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</si>
  <si>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</si>
  <si>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</si>
  <si>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</si>
  <si>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</si>
  <si>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</si>
  <si>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</si>
  <si>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</si>
  <si>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</si>
  <si>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</si>
  <si>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</si>
  <si>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</si>
  <si>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</si>
  <si>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</si>
  <si>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</si>
  <si>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</si>
  <si>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</si>
  <si>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</si>
  <si>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</si>
  <si>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</si>
  <si>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</si>
  <si>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</si>
  <si>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</si>
  <si>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</si>
  <si>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</si>
  <si>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</si>
  <si>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</si>
  <si>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</si>
  <si>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</si>
  <si>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</si>
  <si>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</si>
  <si>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</si>
  <si>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</si>
  <si>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</si>
  <si>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</si>
  <si>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</si>
  <si>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</si>
  <si>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</si>
  <si>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</si>
  <si>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</si>
  <si>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</si>
  <si>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</si>
  <si>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</si>
  <si>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</si>
  <si>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</si>
  <si>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</si>
  <si>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</si>
  <si>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</si>
  <si>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</si>
  <si>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</si>
  <si>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</si>
  <si>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</si>
  <si>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</si>
  <si>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</si>
  <si>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</si>
  <si>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</si>
  <si>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</si>
  <si>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</si>
  <si>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</si>
  <si>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</si>
  <si>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</si>
  <si>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</si>
  <si>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</si>
  <si>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</si>
  <si>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</si>
  <si>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</si>
  <si>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</si>
  <si>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</si>
  <si>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</si>
  <si>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</si>
  <si>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</si>
  <si>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</si>
  <si>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</si>
  <si>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</si>
  <si>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</si>
  <si>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</si>
  <si>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</si>
  <si>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</si>
  <si>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</si>
  <si>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</si>
  <si>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</si>
  <si>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</si>
  <si>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</si>
  <si>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</si>
  <si>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</si>
  <si>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</si>
  <si>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</si>
  <si>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</si>
  <si>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</si>
  <si>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</si>
  <si>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</si>
  <si>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</si>
  <si>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</si>
  <si>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</si>
  <si>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</si>
  <si>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</si>
  <si>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</si>
  <si>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</si>
  <si>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</si>
  <si>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</si>
  <si>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</si>
  <si>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</si>
  <si>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</si>
  <si>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</si>
  <si>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</si>
  <si>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</si>
  <si>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</si>
  <si>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</si>
  <si>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</si>
  <si>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</si>
  <si>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</si>
  <si>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</si>
  <si>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</si>
  <si>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</si>
  <si>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</si>
  <si>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</si>
  <si>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</si>
  <si>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</si>
  <si>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</si>
  <si>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</si>
  <si>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</si>
  <si>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</si>
  <si>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</si>
  <si>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</si>
  <si>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</si>
  <si>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</si>
  <si>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</si>
  <si>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</si>
  <si>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</si>
  <si>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</si>
  <si>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</si>
  <si>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</si>
  <si>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</si>
  <si>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</si>
  <si>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</si>
  <si>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</si>
  <si>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</si>
  <si>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</si>
  <si>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</si>
  <si>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</si>
  <si>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</si>
  <si>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</si>
  <si>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</si>
  <si>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</si>
  <si>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</si>
  <si>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</si>
  <si>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</si>
  <si>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</si>
  <si>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</si>
  <si>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</si>
  <si>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</si>
  <si>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</si>
  <si>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</si>
  <si>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</si>
  <si>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</si>
  <si>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</si>
  <si>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</si>
  <si>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</si>
  <si>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</si>
  <si>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</si>
  <si>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</si>
  <si>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</si>
  <si>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</si>
  <si>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</si>
  <si>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</si>
  <si>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</si>
  <si>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</si>
  <si>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</si>
  <si>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</si>
  <si>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</si>
  <si>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</si>
  <si>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</si>
  <si>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</si>
  <si>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</si>
  <si>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</si>
  <si>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</si>
  <si>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</si>
  <si>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</si>
  <si>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</si>
  <si>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</si>
  <si>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</si>
  <si>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</si>
  <si>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</si>
  <si>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</si>
  <si>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</si>
  <si>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</si>
  <si>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</si>
  <si>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</si>
  <si>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</si>
  <si>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</si>
  <si>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</si>
  <si>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</si>
  <si>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</si>
  <si>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</si>
  <si>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</si>
  <si>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</si>
  <si>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</si>
  <si>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</si>
  <si>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</si>
  <si>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</si>
  <si>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</si>
  <si>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</si>
  <si>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</si>
  <si>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</si>
  <si>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</si>
  <si>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</si>
  <si>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</si>
  <si>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</si>
  <si>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</si>
  <si>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</si>
  <si>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</si>
  <si>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</si>
  <si>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</si>
  <si>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</si>
  <si>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</si>
  <si>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</si>
  <si>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</si>
  <si>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</si>
  <si>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</si>
  <si>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</si>
  <si>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</si>
  <si>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</si>
  <si>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</si>
  <si>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</si>
  <si>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</si>
  <si>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</si>
  <si>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</si>
  <si>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</si>
  <si>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</si>
  <si>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</si>
  <si>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</si>
  <si>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</si>
  <si>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</si>
  <si>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</si>
  <si>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</si>
  <si>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</si>
  <si>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</si>
  <si>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</si>
  <si>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</si>
  <si>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</si>
  <si>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</si>
  <si>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</si>
  <si>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</si>
  <si>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</si>
  <si>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</si>
  <si>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</si>
  <si>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</si>
  <si>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</si>
  <si>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</si>
  <si>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</si>
  <si>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</si>
  <si>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</si>
  <si>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</si>
  <si>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</si>
  <si>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</si>
  <si>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</si>
  <si>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</si>
  <si>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</si>
  <si>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</si>
  <si>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</si>
  <si>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</si>
  <si>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</si>
  <si>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</si>
  <si>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</si>
  <si>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</si>
  <si>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</si>
  <si>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</si>
  <si>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</si>
  <si>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</si>
  <si>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</si>
  <si>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</si>
  <si>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</si>
  <si>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</si>
  <si>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</si>
  <si>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</si>
  <si>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</si>
  <si>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</si>
  <si>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</si>
  <si>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</si>
  <si>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</si>
  <si>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</si>
  <si>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</si>
  <si>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</si>
  <si>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</si>
  <si>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</si>
  <si>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</si>
  <si>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</si>
  <si>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</si>
  <si>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</si>
  <si>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</si>
  <si>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</si>
  <si>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</si>
  <si>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</si>
  <si>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</si>
  <si>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</si>
  <si>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</si>
  <si>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</si>
  <si>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</si>
  <si>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</si>
  <si>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</si>
  <si>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</si>
  <si>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</si>
  <si>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</si>
  <si>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</si>
  <si>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</si>
  <si>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</si>
  <si>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</si>
  <si>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</si>
  <si>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</si>
  <si>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</si>
  <si>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</si>
  <si>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</si>
  <si>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</si>
  <si>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</si>
  <si>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</si>
  <si>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</si>
  <si>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</si>
  <si>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</si>
  <si>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</si>
  <si>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</si>
  <si>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</si>
  <si>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</si>
  <si>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</si>
  <si>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</si>
  <si>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</si>
  <si>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</si>
  <si>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</si>
  <si>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</si>
  <si>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</si>
  <si>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</si>
  <si>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</si>
  <si>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</si>
  <si>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</si>
  <si>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</si>
  <si>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</si>
  <si>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</si>
  <si>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</si>
  <si>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</si>
  <si>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</si>
  <si>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</si>
  <si>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</si>
  <si>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</si>
  <si>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</si>
  <si>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</si>
  <si>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</si>
  <si>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</si>
  <si>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</si>
  <si>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</si>
  <si>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</si>
  <si>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</si>
  <si>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</si>
  <si>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</si>
  <si>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</si>
  <si>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</si>
  <si>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</si>
  <si>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</si>
  <si>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</si>
  <si>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</si>
  <si>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</si>
  <si>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</si>
  <si>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</si>
  <si>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</si>
  <si>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</si>
  <si>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</si>
  <si>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</si>
  <si>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</si>
  <si>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</si>
  <si>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</si>
  <si>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</si>
  <si>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</si>
  <si>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</si>
  <si>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</si>
  <si>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</si>
  <si>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</si>
  <si>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</si>
  <si>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</si>
  <si>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</si>
  <si>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</si>
  <si>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</si>
  <si>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</si>
  <si>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</si>
  <si>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</si>
  <si>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</si>
  <si>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</si>
  <si>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</si>
  <si>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</si>
  <si>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</si>
  <si>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</si>
  <si>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</si>
  <si>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</si>
  <si>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</si>
  <si>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</si>
  <si>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</si>
  <si>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</si>
  <si>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</si>
  <si>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</si>
  <si>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</si>
  <si>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</si>
  <si>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</si>
  <si>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</si>
  <si>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</si>
  <si>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</si>
  <si>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</si>
  <si>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</si>
  <si>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</si>
  <si>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</si>
  <si>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</si>
  <si>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</si>
  <si>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</si>
  <si>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</si>
  <si>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</si>
  <si>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</si>
  <si>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</si>
  <si>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</si>
  <si>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</si>
  <si>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</si>
  <si>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</si>
  <si>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</si>
  <si>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</si>
  <si>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</si>
  <si>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</si>
  <si>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</si>
  <si>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</si>
  <si>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</si>
  <si>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</si>
  <si>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</si>
  <si>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</si>
  <si>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</si>
  <si>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</si>
  <si>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</si>
  <si>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</si>
  <si>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</si>
  <si>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</si>
  <si>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</si>
  <si>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</si>
  <si>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</si>
  <si>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</si>
  <si>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</si>
  <si>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</si>
  <si>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</si>
  <si>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</si>
  <si>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</si>
  <si>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</si>
  <si>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</si>
  <si>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</si>
  <si>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</si>
  <si>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</si>
  <si>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</si>
  <si>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</si>
  <si>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</si>
  <si>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</si>
  <si>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</si>
  <si>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</si>
  <si>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</si>
  <si>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</si>
  <si>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</si>
  <si>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</si>
  <si>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</si>
  <si>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</si>
  <si>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</si>
  <si>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</si>
  <si>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</si>
  <si>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</si>
  <si>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</si>
  <si>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</si>
  <si>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</si>
  <si>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</si>
  <si>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</si>
  <si>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</si>
  <si>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</si>
  <si>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</si>
  <si>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</si>
  <si>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</si>
  <si>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</si>
  <si>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</si>
  <si>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</si>
  <si>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</si>
  <si>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</si>
  <si>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</si>
  <si>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</si>
  <si>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</si>
  <si>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</si>
  <si>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</si>
  <si>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</si>
  <si>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</si>
  <si>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</si>
  <si>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</si>
  <si>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</si>
  <si>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</si>
  <si>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</si>
  <si>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</si>
  <si>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</si>
  <si>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</si>
  <si>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</si>
  <si>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</si>
  <si>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</si>
  <si>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</si>
  <si>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</si>
  <si>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</si>
  <si>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</si>
  <si>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</si>
  <si>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</si>
  <si>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</si>
  <si>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</si>
  <si>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</si>
  <si>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</si>
  <si>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</si>
  <si>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</si>
  <si>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</si>
  <si>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</si>
  <si>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</si>
  <si>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</si>
  <si>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</si>
  <si>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</si>
  <si>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</si>
  <si>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</si>
  <si>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</si>
  <si>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</si>
  <si>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</si>
  <si>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</si>
  <si>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</si>
  <si>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</si>
  <si>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</si>
  <si>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</si>
  <si>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</si>
  <si>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</si>
  <si>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</si>
  <si>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</si>
  <si>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</si>
  <si>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</si>
  <si>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</si>
  <si>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</si>
  <si>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</si>
  <si>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</si>
  <si>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</si>
  <si>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</si>
  <si>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</si>
  <si>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</si>
  <si>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</si>
  <si>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</si>
  <si>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</si>
  <si>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</si>
  <si>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</si>
  <si>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</si>
  <si>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</si>
  <si>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</si>
  <si>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</si>
  <si>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</si>
  <si>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</si>
  <si>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</si>
  <si>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</si>
  <si>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</si>
  <si>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</si>
  <si>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</si>
  <si>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</si>
  <si>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</si>
  <si>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</si>
  <si>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</si>
  <si>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</si>
  <si>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</si>
  <si>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</si>
  <si>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</si>
  <si>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</si>
  <si>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</si>
  <si>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</si>
  <si>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</si>
  <si>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</si>
  <si>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</si>
  <si>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</si>
  <si>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</si>
  <si>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</si>
  <si>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</si>
  <si>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</si>
  <si>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</si>
  <si>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</si>
  <si>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</si>
  <si>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</si>
  <si>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</si>
  <si>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</si>
  <si>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</si>
  <si>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</si>
  <si>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</si>
  <si>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</si>
  <si>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</si>
  <si>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</si>
  <si>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</si>
  <si>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</si>
  <si>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</si>
  <si>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</si>
  <si>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</si>
  <si>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</si>
  <si>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</si>
  <si>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</si>
  <si>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</si>
  <si>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</si>
  <si>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</si>
  <si>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</si>
  <si>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</si>
  <si>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</si>
  <si>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</si>
  <si>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</si>
  <si>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</si>
  <si>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</si>
  <si>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</si>
  <si>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</si>
  <si>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</si>
  <si>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</si>
  <si>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</si>
  <si>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</si>
  <si>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</si>
  <si>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</si>
  <si>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</si>
  <si>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</si>
  <si>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</si>
  <si>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</si>
  <si>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</si>
  <si>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</si>
  <si>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</si>
  <si>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</si>
  <si>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</si>
  <si>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</si>
  <si>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</si>
  <si>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</si>
  <si>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</si>
  <si>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</si>
  <si>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</si>
  <si>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</si>
  <si>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</si>
  <si>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</si>
  <si>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</si>
  <si>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</si>
  <si>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</si>
  <si>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</si>
  <si>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</si>
  <si>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</si>
  <si>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</si>
  <si>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</si>
  <si>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</si>
  <si>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</si>
  <si>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</si>
  <si>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</si>
  <si>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</si>
  <si>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</si>
  <si>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</si>
  <si>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</si>
  <si>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</si>
  <si>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</si>
  <si>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</si>
  <si>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</si>
  <si>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</si>
  <si>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</si>
  <si>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</si>
  <si>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</si>
  <si>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</si>
  <si>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</si>
  <si>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</si>
  <si>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</si>
  <si>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</si>
  <si>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</si>
  <si>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</si>
  <si>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</si>
  <si>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</si>
  <si>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</si>
  <si>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</si>
  <si>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</si>
  <si>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</si>
  <si>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</si>
  <si>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</si>
  <si>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</si>
  <si>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</si>
  <si>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</si>
  <si>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</si>
  <si>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</si>
  <si>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</si>
  <si>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</si>
  <si>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</si>
  <si>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</si>
  <si>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</si>
  <si>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</si>
  <si>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</si>
  <si>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</si>
  <si>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</si>
  <si>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</si>
  <si>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</si>
  <si>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</si>
  <si>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</si>
  <si>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</si>
  <si>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</si>
  <si>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</si>
  <si>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</si>
  <si>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</si>
  <si>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</si>
  <si>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</si>
  <si>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</si>
  <si>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</si>
  <si>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</si>
  <si>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</si>
  <si>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</si>
  <si>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</si>
  <si>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</si>
  <si>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</si>
  <si>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</si>
  <si>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</si>
  <si>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</si>
  <si>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</si>
  <si>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</si>
  <si>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</si>
  <si>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</si>
  <si>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</si>
  <si>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</si>
  <si>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</si>
  <si>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</si>
  <si>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</si>
  <si>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</si>
  <si>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</si>
  <si>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</si>
  <si>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</si>
  <si>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</si>
  <si>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</si>
  <si>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</si>
  <si>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</si>
  <si>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</si>
  <si>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</si>
  <si>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</si>
  <si>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</si>
  <si>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</si>
  <si>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</si>
  <si>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</si>
  <si>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</si>
  <si>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</si>
  <si>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</si>
  <si>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</si>
  <si>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</si>
  <si>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</si>
  <si>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</si>
  <si>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</si>
  <si>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</si>
  <si>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</si>
  <si>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</si>
  <si>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</si>
  <si>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</si>
  <si>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</si>
  <si>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</si>
  <si>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</si>
  <si>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</si>
  <si>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</si>
  <si>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</si>
  <si>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</si>
  <si>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</si>
  <si>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</si>
  <si>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</si>
  <si>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</si>
  <si>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</si>
  <si>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</si>
  <si>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</si>
  <si>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</si>
  <si>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</si>
  <si>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</si>
  <si>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</si>
  <si>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</si>
  <si>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</si>
  <si>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</si>
  <si>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</si>
  <si>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</si>
  <si>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</si>
  <si>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</si>
  <si>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</si>
  <si>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</si>
  <si>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</si>
  <si>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</si>
  <si>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</si>
  <si>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</si>
  <si>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</si>
  <si>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</si>
  <si>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</si>
  <si>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</si>
  <si>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</si>
  <si>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</si>
  <si>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</si>
  <si>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</si>
  <si>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</si>
  <si>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</si>
  <si>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</si>
  <si>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</si>
  <si>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</si>
  <si>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</si>
  <si>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</si>
  <si>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</si>
  <si>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</si>
  <si>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</si>
  <si>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</si>
  <si>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</si>
  <si>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</si>
  <si>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</si>
  <si>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</si>
  <si>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</si>
  <si>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</si>
  <si>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</si>
  <si>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</si>
  <si>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</si>
  <si>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</si>
  <si>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</si>
  <si>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</si>
  <si>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</si>
  <si>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</si>
  <si>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</si>
  <si>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</si>
  <si>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</si>
  <si>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</si>
  <si>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</si>
  <si>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</si>
  <si>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</si>
  <si>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</si>
  <si>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</si>
  <si>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</si>
  <si>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</si>
  <si>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</si>
  <si>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</si>
  <si>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</si>
  <si>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</si>
  <si>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</si>
  <si>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</si>
  <si>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</si>
  <si>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</si>
  <si>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</si>
  <si>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</si>
  <si>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</si>
  <si>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</si>
  <si>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</si>
  <si>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</si>
  <si>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</si>
  <si>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</si>
  <si>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</si>
  <si>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</si>
  <si>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</si>
  <si>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</si>
  <si>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</si>
  <si>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</si>
  <si>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</si>
  <si>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</si>
  <si>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</si>
  <si>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</si>
  <si>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</si>
  <si>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</si>
  <si>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</si>
  <si>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</si>
  <si>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</si>
  <si>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</si>
  <si>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</si>
  <si>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</si>
  <si>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</si>
  <si>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</si>
  <si>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</si>
  <si>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</si>
  <si>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</si>
  <si>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</si>
  <si>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</si>
  <si>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</si>
  <si>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</si>
  <si>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</si>
  <si>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</si>
  <si>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</si>
  <si>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</si>
  <si>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</si>
  <si>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</si>
  <si>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</si>
  <si>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</si>
  <si>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</si>
  <si>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</si>
  <si>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</si>
  <si>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</si>
  <si>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</si>
  <si>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</si>
  <si>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</si>
  <si>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</si>
  <si>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</si>
  <si>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</si>
  <si>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</si>
  <si>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</si>
  <si>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</si>
  <si>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</si>
  <si>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</si>
  <si>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</si>
  <si>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</si>
  <si>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</si>
  <si>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</si>
  <si>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</si>
  <si>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</si>
  <si>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</si>
  <si>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</si>
  <si>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</si>
  <si>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</si>
  <si>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</si>
  <si>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</si>
  <si>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</si>
  <si>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</si>
  <si>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</si>
  <si>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</si>
  <si>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</si>
  <si>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</si>
  <si>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</si>
  <si>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</si>
  <si>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</si>
  <si>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</si>
  <si>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</si>
  <si>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</si>
  <si>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</si>
  <si>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</si>
  <si>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</si>
  <si>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</si>
  <si>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</si>
  <si>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</si>
  <si>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</si>
  <si>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</si>
  <si>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</si>
  <si>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</si>
  <si>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</si>
  <si>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</si>
  <si>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</si>
  <si>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</si>
  <si>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</si>
  <si>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</si>
  <si>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</si>
  <si>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</si>
  <si>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</si>
  <si>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</si>
  <si>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</si>
  <si>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</si>
  <si>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</si>
  <si>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</si>
  <si>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</si>
  <si>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</si>
  <si>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</si>
  <si>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</si>
  <si>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</si>
  <si>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</si>
  <si>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</si>
  <si>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</si>
  <si>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</si>
  <si>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</si>
  <si>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</si>
  <si>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</si>
  <si>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</si>
  <si>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</si>
  <si>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</si>
  <si>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</si>
  <si>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</si>
  <si>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</si>
  <si>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</si>
  <si>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</si>
  <si>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</si>
  <si>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</si>
  <si>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</si>
  <si>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</si>
  <si>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</si>
  <si>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</si>
  <si>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</si>
  <si>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</si>
  <si>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</si>
  <si>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</si>
  <si>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</si>
  <si>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</si>
  <si>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</si>
  <si>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</si>
  <si>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</si>
  <si>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</si>
  <si>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</si>
  <si>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</si>
  <si>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</si>
  <si>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</si>
  <si>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</si>
  <si>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</si>
  <si>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</si>
  <si>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</si>
  <si>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</si>
  <si>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</si>
  <si>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</si>
  <si>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</si>
  <si>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</si>
  <si>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</si>
  <si>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</si>
  <si>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</si>
  <si>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</si>
  <si>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</si>
  <si>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</si>
  <si>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</si>
  <si>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</si>
  <si>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</si>
  <si>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</si>
  <si>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</si>
  <si>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</si>
  <si>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</si>
  <si>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</si>
  <si>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</si>
  <si>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</si>
  <si>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</si>
  <si>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</si>
  <si>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</si>
  <si>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</si>
  <si>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</si>
  <si>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</si>
  <si>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</si>
  <si>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</si>
  <si>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</si>
  <si>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</si>
  <si>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</si>
  <si>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</si>
  <si>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</si>
  <si>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</si>
  <si>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</si>
  <si>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</si>
  <si>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</si>
  <si>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</si>
  <si>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</si>
  <si>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</si>
  <si>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</si>
  <si>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</si>
  <si>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</si>
  <si>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</si>
  <si>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</si>
  <si>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</si>
  <si>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</si>
  <si>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</si>
  <si>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</si>
  <si>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</si>
  <si>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</si>
  <si>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</si>
  <si>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</si>
  <si>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</si>
  <si>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</si>
  <si>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</si>
  <si>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</si>
  <si>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</si>
  <si>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</si>
  <si>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</si>
  <si>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</si>
  <si>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</si>
  <si>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</si>
  <si>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</si>
  <si>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</si>
  <si>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</si>
  <si>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</si>
  <si>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</si>
  <si>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</si>
  <si>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</si>
  <si>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</si>
  <si>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</si>
  <si>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</si>
  <si>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</si>
  <si>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</si>
  <si>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</si>
  <si>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</si>
  <si>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</si>
  <si>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</si>
  <si>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</si>
  <si>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</si>
  <si>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</si>
  <si>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</si>
  <si>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</si>
  <si>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</si>
  <si>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</si>
  <si>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</si>
  <si>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</si>
  <si>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</si>
  <si>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</si>
  <si>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</si>
  <si>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</si>
  <si>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</si>
  <si>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</si>
  <si>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</si>
  <si>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</si>
  <si>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</si>
  <si>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</si>
  <si>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</si>
  <si>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</si>
  <si>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</si>
  <si>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</si>
  <si>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</si>
  <si>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</si>
  <si>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</si>
  <si>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</si>
  <si>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</si>
  <si>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</si>
  <si>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</si>
  <si>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</si>
  <si>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</si>
  <si>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</si>
  <si>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</si>
  <si>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</si>
  <si>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</si>
  <si>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</si>
  <si>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</si>
  <si>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</si>
  <si>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</si>
  <si>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</si>
  <si>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</si>
  <si>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</si>
  <si>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</si>
  <si>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</si>
  <si>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</si>
  <si>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</si>
  <si>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</si>
  <si>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</si>
  <si>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</si>
  <si>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</si>
  <si>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</si>
  <si>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</si>
  <si>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</si>
  <si>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</si>
  <si>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</si>
  <si>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</si>
  <si>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</si>
  <si>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</si>
  <si>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</si>
  <si>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</si>
  <si>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</si>
  <si>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</si>
  <si>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</si>
  <si>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</si>
  <si>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</si>
  <si>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</si>
  <si>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</si>
  <si>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</si>
  <si>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</si>
  <si>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</si>
  <si>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</si>
  <si>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</si>
  <si>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</si>
  <si>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</si>
  <si>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</si>
  <si>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</si>
  <si>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</si>
  <si>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</si>
  <si>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</si>
  <si>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</si>
  <si>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</si>
  <si>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</si>
  <si>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</si>
  <si>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</si>
  <si>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</si>
  <si>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</si>
  <si>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</si>
  <si>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</si>
  <si>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</si>
  <si>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</si>
  <si>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</si>
  <si>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</si>
  <si>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</si>
  <si>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</si>
  <si>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</si>
  <si>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</si>
  <si>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</si>
  <si>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</si>
  <si>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</si>
  <si>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</si>
  <si>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</si>
  <si>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</si>
  <si>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</si>
  <si>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</si>
  <si>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</si>
  <si>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</si>
  <si>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</si>
  <si>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</si>
  <si>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</si>
  <si>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</si>
  <si>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</si>
  <si>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</si>
  <si>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</si>
  <si>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</si>
  <si>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</si>
  <si>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</si>
  <si>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</si>
  <si>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</si>
  <si>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</si>
  <si>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</si>
  <si>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</si>
  <si>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</si>
  <si>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</si>
  <si>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</si>
  <si>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</si>
  <si>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</si>
  <si>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</si>
  <si>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</si>
  <si>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</si>
  <si>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</si>
  <si>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</si>
  <si>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</si>
  <si>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</si>
  <si>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</si>
  <si>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</si>
  <si>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</si>
  <si>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</si>
  <si>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</si>
  <si>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</si>
  <si>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</si>
  <si>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</si>
  <si>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</si>
  <si>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</si>
  <si>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</si>
  <si>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</si>
  <si>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</si>
  <si>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</si>
  <si>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</si>
  <si>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</si>
  <si>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</si>
  <si>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</si>
  <si>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</si>
  <si>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</si>
  <si>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</si>
  <si>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</si>
  <si>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</si>
  <si>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</si>
  <si>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</si>
  <si>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</si>
  <si>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</si>
  <si>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</si>
  <si>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</si>
  <si>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</si>
  <si>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</si>
  <si>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</si>
  <si>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</si>
  <si>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</si>
  <si>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</si>
  <si>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</si>
  <si>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</si>
  <si>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</si>
  <si>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</si>
  <si>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</si>
  <si>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</si>
  <si>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</si>
  <si>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</si>
  <si>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</si>
  <si>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</si>
  <si>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</si>
  <si>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</si>
  <si>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</si>
  <si>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</si>
  <si>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</si>
  <si>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</si>
  <si>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</si>
  <si>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</si>
  <si>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</si>
  <si>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</si>
  <si>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</si>
  <si>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</si>
  <si>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</si>
  <si>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</si>
  <si>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</si>
  <si>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</si>
  <si>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</si>
  <si>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</si>
  <si>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</si>
  <si>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</si>
  <si>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</si>
  <si>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</si>
  <si>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</si>
  <si>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</si>
  <si>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</si>
  <si>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</si>
  <si>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</si>
  <si>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</si>
  <si>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</si>
  <si>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</si>
  <si>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</si>
  <si>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</si>
  <si>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</si>
  <si>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</si>
  <si>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</si>
  <si>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</si>
  <si>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</si>
  <si>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</si>
  <si>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</si>
  <si>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</si>
  <si>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</si>
  <si>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</si>
  <si>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</si>
  <si>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</si>
  <si>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</si>
  <si>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</si>
  <si>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</si>
  <si>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</si>
  <si>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</si>
  <si>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</si>
  <si>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</si>
  <si>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</si>
  <si>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</si>
  <si>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</si>
  <si>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</si>
  <si>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</si>
  <si>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</si>
  <si>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</si>
  <si>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</si>
  <si>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</si>
  <si>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</si>
  <si>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</si>
  <si>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</si>
  <si>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</si>
  <si>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</si>
  <si>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</si>
  <si>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</si>
  <si>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</si>
  <si>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</si>
  <si>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</si>
  <si>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</si>
  <si>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</si>
  <si>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</si>
  <si>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</si>
  <si>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</si>
  <si>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</si>
  <si>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</si>
  <si>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</si>
  <si>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</si>
  <si>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</si>
  <si>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</si>
  <si>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</si>
  <si>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</si>
  <si>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</si>
  <si>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</si>
  <si>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</si>
  <si>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</si>
  <si>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</si>
  <si>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</si>
  <si>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</si>
  <si>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</si>
  <si>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</si>
  <si>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</si>
  <si>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</si>
  <si>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</si>
  <si>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</si>
  <si>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</si>
  <si>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</si>
  <si>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</si>
  <si>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</si>
  <si>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</si>
  <si>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</si>
  <si>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</si>
  <si>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</si>
  <si>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</si>
  <si>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</si>
  <si>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</si>
  <si>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</si>
  <si>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</si>
  <si>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</si>
  <si>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</si>
  <si>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</si>
  <si>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</si>
  <si>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</si>
  <si>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</si>
  <si>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</si>
  <si>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</si>
  <si>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</si>
  <si>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</si>
  <si>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</si>
  <si>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</si>
  <si>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</si>
  <si>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</si>
  <si>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</si>
  <si>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</si>
  <si>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</si>
  <si>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</si>
  <si>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</si>
  <si>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</si>
  <si>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</si>
  <si>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</si>
  <si>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</si>
  <si>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</si>
  <si>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</si>
  <si>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</si>
  <si>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</si>
  <si>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</si>
  <si>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</si>
  <si>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</si>
  <si>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</si>
  <si>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</si>
  <si>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</si>
  <si>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</si>
  <si>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</si>
  <si>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</si>
  <si>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</si>
  <si>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</si>
  <si>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</si>
  <si>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</si>
  <si>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</si>
  <si>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</si>
  <si>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</si>
  <si>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</si>
  <si>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</si>
  <si>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</si>
  <si>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</si>
  <si>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</si>
  <si>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</si>
  <si>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</si>
  <si>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</si>
  <si>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</si>
  <si>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</si>
  <si>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</si>
  <si>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</si>
  <si>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</si>
  <si>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</si>
  <si>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</si>
  <si>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</si>
  <si>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</si>
  <si>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</si>
  <si>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</si>
  <si>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</si>
  <si>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</si>
  <si>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</si>
  <si>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</si>
  <si>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</si>
  <si>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</si>
  <si>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</si>
  <si>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</si>
  <si>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</si>
  <si>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</si>
  <si>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</si>
  <si>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</si>
  <si>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</si>
  <si>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</si>
  <si>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</si>
  <si>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</si>
  <si>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</si>
  <si>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</si>
  <si>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</si>
  <si>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</si>
  <si>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</si>
  <si>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</si>
  <si>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</si>
  <si>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</si>
  <si>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</si>
  <si>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</si>
  <si>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</si>
  <si>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</si>
  <si>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</si>
  <si>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</si>
  <si>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</si>
  <si>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</si>
  <si>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</si>
  <si>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</si>
  <si>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</si>
  <si>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</si>
  <si>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</si>
  <si>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</si>
  <si>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</si>
  <si>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</si>
  <si>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</si>
  <si>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</si>
  <si>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</si>
  <si>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</si>
  <si>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</si>
  <si>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</si>
  <si>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</si>
  <si>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</si>
  <si>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</si>
  <si>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</si>
  <si>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</si>
  <si>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</si>
  <si>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</si>
  <si>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</si>
  <si>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</si>
  <si>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</si>
  <si>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</si>
  <si>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</si>
  <si>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</si>
  <si>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</si>
  <si>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</si>
  <si>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</si>
  <si>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</si>
  <si>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</si>
  <si>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</si>
  <si>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</si>
  <si>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</si>
  <si>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</si>
  <si>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</si>
  <si>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</si>
  <si>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</si>
  <si>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</si>
  <si>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</si>
  <si>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</si>
  <si>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</si>
  <si>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</si>
  <si>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</si>
  <si>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</si>
  <si>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</si>
  <si>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</si>
  <si>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</si>
  <si>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</si>
  <si>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</si>
  <si>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</si>
  <si>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</si>
  <si>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</si>
  <si>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</si>
  <si>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</si>
  <si>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</si>
  <si>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</si>
  <si>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</si>
  <si>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</si>
  <si>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</si>
  <si>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</si>
  <si>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</si>
  <si>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</si>
  <si>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</si>
  <si>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</si>
  <si>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</si>
  <si>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</si>
  <si>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</si>
  <si>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</si>
  <si>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</si>
  <si>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</si>
  <si>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</si>
  <si>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</si>
  <si>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</si>
  <si>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</si>
  <si>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</si>
  <si>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</si>
  <si>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</si>
  <si>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</si>
  <si>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</si>
  <si>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</si>
  <si>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</si>
  <si>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</si>
  <si>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</si>
  <si>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</si>
  <si>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</si>
  <si>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</si>
  <si>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</si>
  <si>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</si>
  <si>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</si>
  <si>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</si>
  <si>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</si>
  <si>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</si>
  <si>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</si>
  <si>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</si>
  <si>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</si>
  <si>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</si>
  <si>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</si>
  <si>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</si>
  <si>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</si>
  <si>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</si>
  <si>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</si>
  <si>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</si>
  <si>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</si>
  <si>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</si>
  <si>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</si>
  <si>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</si>
  <si>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</si>
  <si>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</si>
  <si>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</si>
  <si>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</si>
  <si>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</si>
  <si>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</si>
  <si>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</si>
  <si>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</si>
  <si>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</si>
  <si>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</si>
  <si>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</si>
  <si>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</si>
  <si>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</si>
  <si>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</si>
  <si>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</si>
  <si>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</si>
  <si>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</si>
  <si>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</si>
  <si>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</si>
  <si>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</si>
  <si>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</si>
  <si>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</si>
  <si>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</si>
  <si>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</si>
  <si>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</si>
  <si>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</si>
  <si>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</si>
  <si>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</si>
  <si>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</si>
  <si>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</si>
  <si>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</si>
  <si>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</si>
  <si>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</si>
  <si>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</si>
  <si>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</si>
  <si>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</si>
  <si>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</si>
  <si>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</si>
  <si>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</si>
  <si>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</si>
  <si>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</si>
  <si>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</si>
  <si>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</si>
  <si>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</si>
  <si>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</si>
  <si>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</si>
  <si>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</si>
  <si>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</si>
  <si>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</si>
  <si>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</si>
  <si>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</si>
  <si>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</si>
  <si>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</si>
  <si>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</si>
  <si>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</si>
  <si>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</si>
  <si>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</si>
  <si>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</si>
  <si>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</si>
  <si>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</si>
  <si>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</si>
  <si>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</si>
  <si>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</si>
  <si>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</si>
  <si>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</si>
  <si>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</si>
  <si>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</si>
  <si>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</si>
  <si>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</si>
  <si>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</si>
  <si>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</si>
  <si>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</si>
  <si>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</si>
  <si>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</si>
  <si>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</si>
  <si>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</si>
  <si>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</si>
  <si>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</si>
  <si>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</si>
  <si>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</si>
  <si>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</si>
  <si>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</si>
  <si>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</si>
  <si>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</si>
  <si>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</si>
  <si>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</si>
  <si>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</si>
  <si>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</si>
  <si>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</si>
  <si>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</si>
  <si>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</si>
  <si>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</si>
  <si>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</si>
  <si>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</si>
  <si>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</si>
  <si>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</si>
  <si>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</si>
  <si>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</si>
  <si>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</si>
  <si>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</si>
  <si>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</si>
  <si>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</si>
  <si>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</si>
  <si>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</si>
  <si>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</si>
  <si>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</si>
  <si>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</si>
  <si>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</si>
  <si>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</si>
  <si>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</si>
  <si>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</si>
  <si>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</si>
  <si>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</si>
  <si>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</si>
  <si>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</si>
  <si>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</si>
  <si>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</si>
  <si>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</si>
  <si>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</si>
  <si>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</si>
  <si>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</si>
  <si>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</si>
  <si>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</si>
  <si>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</si>
  <si>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</si>
  <si>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</si>
  <si>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</si>
  <si>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</si>
  <si>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</si>
  <si>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</si>
  <si>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</si>
  <si>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</si>
  <si>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</si>
  <si>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</si>
  <si>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</si>
  <si>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</si>
  <si>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</si>
  <si>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</si>
  <si>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</si>
  <si>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</si>
  <si>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</si>
  <si>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</si>
  <si>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</si>
  <si>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</si>
  <si>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</si>
  <si>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</si>
  <si>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</si>
  <si>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</si>
  <si>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</si>
  <si>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</si>
  <si>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</si>
  <si>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</si>
  <si>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</si>
  <si>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</si>
  <si>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</si>
  <si>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</si>
  <si>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</si>
  <si>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</si>
  <si>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</si>
  <si>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</si>
  <si>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</si>
  <si>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</si>
  <si>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</si>
  <si>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</si>
  <si>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</si>
  <si>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</si>
  <si>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</si>
  <si>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</si>
  <si>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</si>
  <si>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</si>
  <si>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</si>
  <si>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</si>
  <si>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</si>
  <si>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</si>
  <si>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</si>
  <si>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</si>
  <si>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</si>
  <si>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</si>
  <si>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</si>
  <si>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</si>
  <si>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</si>
  <si>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</si>
  <si>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</si>
  <si>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</si>
  <si>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</si>
  <si>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</si>
  <si>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</si>
  <si>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</si>
  <si>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</si>
  <si>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</si>
  <si>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</si>
  <si>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</si>
  <si>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</si>
  <si>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</si>
  <si>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</si>
  <si>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</si>
  <si>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</si>
  <si>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</si>
  <si>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</si>
  <si>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</si>
  <si>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</si>
  <si>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</si>
  <si>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</si>
  <si>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</si>
  <si>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</si>
  <si>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</si>
  <si>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</si>
  <si>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</si>
  <si>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</si>
  <si>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</si>
  <si>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</si>
  <si>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</si>
  <si>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</si>
  <si>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</si>
  <si>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</si>
  <si>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</si>
  <si>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</si>
  <si>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</si>
  <si>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</si>
  <si>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</si>
  <si>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</si>
  <si>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</si>
  <si>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</si>
  <si>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</si>
  <si>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</si>
  <si>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</si>
  <si>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</si>
  <si>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</si>
  <si>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</si>
  <si>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</si>
  <si>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</si>
  <si>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</si>
  <si>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</si>
  <si>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</si>
  <si>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</si>
  <si>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</si>
  <si>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</si>
  <si>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</si>
  <si>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</si>
  <si>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</si>
  <si>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</si>
  <si>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</si>
  <si>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</si>
  <si>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</si>
  <si>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</si>
  <si>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</si>
  <si>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</si>
  <si>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</si>
  <si>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</si>
  <si>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</si>
  <si>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</si>
  <si>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</si>
  <si>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</si>
  <si>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</si>
  <si>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</si>
  <si>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</si>
  <si>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</si>
  <si>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</si>
  <si>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</si>
  <si>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</si>
  <si>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</si>
  <si>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</si>
  <si>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</si>
  <si>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</si>
  <si>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</si>
  <si>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</si>
  <si>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</si>
  <si>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</si>
  <si>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</si>
  <si>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</si>
  <si>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</si>
  <si>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</si>
  <si>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</si>
  <si>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</si>
  <si>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</si>
  <si>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</si>
  <si>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</si>
  <si>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</si>
  <si>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</si>
  <si>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</si>
  <si>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</si>
  <si>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</si>
  <si>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</si>
  <si>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</si>
  <si>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</si>
  <si>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</si>
  <si>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</si>
  <si>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</si>
  <si>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</si>
  <si>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</si>
  <si>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</si>
  <si>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</si>
  <si>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</si>
  <si>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</si>
  <si>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</si>
  <si>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</si>
  <si>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</si>
  <si>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</si>
  <si>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</si>
  <si>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</si>
  <si>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</si>
  <si>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</si>
  <si>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</si>
  <si>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</si>
  <si>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</si>
  <si>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</si>
  <si>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</si>
  <si>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</si>
  <si>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</si>
  <si>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</si>
  <si>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</si>
  <si>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</si>
  <si>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</si>
  <si>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</si>
  <si>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</si>
  <si>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</si>
  <si>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</si>
  <si>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</si>
  <si>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</si>
  <si>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</si>
  <si>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</si>
  <si>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</si>
  <si>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</si>
  <si>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</si>
  <si>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</si>
  <si>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</si>
  <si>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</si>
  <si>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</si>
  <si>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</si>
  <si>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</si>
  <si>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</si>
  <si>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</si>
  <si>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</si>
  <si>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</si>
  <si>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</si>
  <si>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</si>
  <si>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</si>
  <si>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</si>
  <si>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</si>
  <si>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</si>
  <si>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</si>
  <si>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</si>
  <si>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</si>
  <si>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</si>
  <si>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</si>
  <si>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</si>
  <si>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</si>
  <si>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</si>
  <si>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</si>
  <si>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</si>
  <si>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</si>
  <si>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</si>
  <si>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</si>
  <si>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</si>
  <si>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</si>
  <si>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</si>
  <si>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</si>
  <si>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</si>
  <si>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</si>
  <si>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</si>
  <si>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</si>
  <si>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</si>
  <si>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</si>
  <si>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</si>
  <si>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</si>
  <si>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</si>
  <si>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</si>
  <si>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</si>
  <si>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</si>
  <si>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</si>
  <si>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</si>
  <si>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</si>
  <si>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</si>
  <si>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</si>
  <si>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</si>
  <si>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</si>
  <si>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</si>
  <si>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</si>
  <si>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</si>
  <si>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</si>
  <si>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</si>
  <si>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</si>
  <si>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</si>
  <si>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</si>
  <si>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</si>
  <si>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</si>
  <si>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</si>
  <si>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</si>
  <si>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</si>
  <si>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</si>
  <si>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</si>
  <si>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</si>
  <si>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</si>
  <si>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</si>
  <si>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</si>
  <si>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</si>
  <si>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</si>
  <si>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</si>
  <si>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</si>
  <si>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</si>
  <si>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</si>
  <si>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</si>
  <si>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</si>
  <si>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</si>
  <si>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</si>
  <si>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</si>
  <si>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</si>
  <si>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</si>
  <si>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</si>
  <si>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</si>
  <si>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</si>
  <si>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</si>
  <si>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</si>
  <si>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</si>
  <si>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</si>
  <si>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</si>
  <si>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</si>
  <si>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</si>
  <si>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</si>
  <si>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</si>
  <si>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</si>
  <si>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</si>
  <si>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</si>
  <si>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</si>
  <si>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</si>
  <si>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</si>
  <si>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</si>
  <si>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</si>
  <si>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</si>
  <si>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</si>
  <si>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</si>
  <si>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</si>
  <si>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</si>
  <si>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</si>
  <si>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</si>
  <si>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</si>
  <si>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</si>
  <si>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</si>
  <si>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</si>
  <si>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</si>
  <si>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</si>
  <si>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</si>
  <si>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</si>
  <si>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</si>
  <si>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</si>
  <si>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</si>
  <si>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</si>
  <si>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</si>
  <si>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</si>
  <si>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</si>
  <si>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</si>
  <si>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</si>
  <si>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</si>
  <si>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</si>
  <si>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</si>
  <si>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</si>
  <si>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</si>
  <si>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</si>
  <si>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</si>
  <si>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</si>
  <si>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</si>
  <si>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</si>
  <si>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</si>
  <si>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</si>
  <si>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</si>
  <si>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</si>
  <si>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</si>
  <si>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</si>
  <si>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</si>
  <si>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</si>
  <si>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</si>
  <si>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</si>
  <si>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</si>
  <si>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</si>
  <si>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</si>
  <si>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</si>
  <si>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</si>
  <si>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</si>
  <si>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</si>
  <si>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</si>
  <si>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</si>
  <si>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</si>
  <si>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</si>
  <si>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</si>
  <si>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</si>
  <si>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</si>
  <si>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</si>
  <si>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</si>
  <si>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</si>
  <si>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</si>
  <si>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</si>
  <si>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</si>
  <si>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</si>
  <si>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</si>
  <si>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</si>
  <si>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</si>
  <si>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</si>
  <si>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</si>
  <si>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</si>
  <si>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</si>
  <si>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</si>
  <si>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</si>
  <si>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</si>
  <si>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</si>
  <si>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</si>
  <si>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</si>
  <si>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</si>
  <si>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</si>
  <si>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</si>
  <si>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</si>
  <si>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</si>
  <si>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</si>
  <si>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</si>
  <si>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</si>
  <si>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</si>
  <si>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</si>
  <si>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</si>
  <si>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</si>
  <si>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</si>
  <si>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</si>
  <si>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</si>
  <si>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</si>
  <si>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</si>
  <si>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</si>
  <si>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</si>
  <si>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</si>
  <si>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</si>
  <si>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</si>
  <si>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</si>
  <si>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</si>
  <si>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</si>
  <si>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</si>
  <si>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</si>
  <si>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</si>
  <si>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</si>
  <si>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</si>
  <si>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</si>
  <si>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</si>
  <si>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</si>
  <si>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</si>
  <si>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</si>
  <si>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</si>
  <si>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</si>
  <si>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</si>
  <si>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</si>
  <si>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</si>
  <si>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</si>
  <si>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</si>
  <si>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</si>
  <si>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</si>
  <si>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</si>
  <si>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</si>
  <si>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</si>
  <si>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</si>
  <si>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</si>
  <si>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</si>
  <si>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</si>
  <si>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</si>
  <si>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</si>
  <si>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</si>
  <si>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</si>
  <si>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</si>
  <si>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</si>
  <si>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</si>
  <si>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</si>
  <si>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</si>
  <si>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</si>
  <si>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</si>
  <si>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</si>
  <si>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</si>
  <si>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</si>
  <si>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</si>
  <si>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</si>
  <si>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</si>
  <si>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</si>
  <si>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</si>
  <si>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</si>
  <si>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</si>
  <si>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</si>
  <si>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</si>
  <si>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</si>
  <si>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</si>
  <si>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</si>
  <si>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</si>
  <si>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</si>
  <si>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</si>
  <si>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</si>
  <si>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</si>
  <si>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</si>
  <si>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</si>
  <si>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</si>
  <si>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</si>
  <si>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</si>
  <si>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</si>
  <si>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</si>
  <si>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</si>
  <si>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</si>
  <si>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</si>
  <si>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</si>
  <si>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</si>
  <si>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</si>
  <si>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</si>
  <si>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</si>
  <si>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</si>
  <si>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</si>
  <si>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</si>
  <si>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</si>
  <si>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</si>
  <si>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</si>
  <si>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</si>
  <si>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</si>
  <si>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</si>
  <si>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</si>
  <si>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</si>
  <si>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</si>
  <si>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</si>
  <si>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</si>
  <si>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</si>
  <si>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</si>
  <si>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</si>
  <si>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</si>
  <si>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</si>
  <si>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</si>
  <si>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</si>
  <si>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</si>
  <si>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</si>
  <si>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</si>
  <si>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</si>
  <si>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</si>
  <si>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</si>
  <si>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</si>
  <si>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</si>
  <si>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</si>
  <si>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</si>
  <si>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</si>
  <si>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</si>
  <si>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</si>
  <si>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</si>
  <si>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</si>
  <si>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</si>
  <si>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</si>
  <si>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</si>
  <si>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</si>
  <si>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</si>
  <si>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</si>
  <si>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</si>
  <si>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</si>
  <si>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</si>
  <si>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</si>
  <si>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</si>
  <si>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</si>
  <si>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</si>
  <si>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</si>
  <si>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</si>
  <si>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</si>
  <si>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</si>
  <si>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</si>
  <si>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</si>
  <si>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</si>
  <si>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</si>
  <si>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</si>
  <si>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</si>
  <si>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</si>
  <si>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</si>
  <si>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</si>
  <si>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</si>
  <si>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</si>
  <si>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</si>
  <si>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</si>
  <si>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</si>
  <si>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</si>
  <si>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</si>
  <si>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</si>
  <si>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</si>
  <si>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</si>
  <si>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</si>
  <si>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</si>
  <si>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</si>
  <si>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</si>
  <si>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</si>
  <si>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</si>
  <si>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</si>
  <si>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</si>
  <si>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</si>
  <si>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</si>
  <si>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</si>
  <si>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</si>
  <si>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</si>
  <si>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</si>
  <si>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</si>
  <si>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</si>
  <si>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</si>
  <si>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</si>
  <si>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</si>
  <si>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</si>
  <si>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</si>
  <si>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</si>
  <si>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</si>
  <si>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</si>
  <si>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</si>
  <si>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</si>
  <si>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</si>
  <si>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</si>
  <si>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</si>
  <si>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</si>
  <si>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</si>
  <si>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</si>
  <si>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</si>
  <si>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</si>
  <si>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</si>
  <si>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</si>
  <si>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</si>
  <si>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</si>
  <si>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</si>
  <si>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</si>
  <si>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</si>
  <si>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</si>
  <si>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</si>
  <si>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</si>
  <si>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</si>
  <si>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</si>
  <si>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</si>
  <si>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</si>
  <si>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</si>
  <si>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</si>
  <si>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</si>
  <si>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</si>
  <si>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</si>
  <si>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</si>
  <si>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</si>
  <si>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</si>
  <si>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</si>
  <si>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</si>
  <si>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</si>
  <si>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</si>
  <si>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</si>
  <si>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</si>
  <si>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</si>
  <si>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</si>
  <si>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</si>
  <si>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</si>
  <si>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</si>
  <si>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</si>
  <si>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</si>
  <si>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</si>
  <si>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</si>
  <si>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</si>
  <si>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</si>
  <si>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</si>
  <si>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</si>
  <si>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</si>
  <si>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</si>
  <si>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</si>
  <si>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</si>
  <si>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</si>
  <si>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</si>
  <si>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</si>
  <si>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</si>
  <si>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</si>
  <si>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</si>
  <si>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</si>
  <si>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</si>
  <si>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</si>
  <si>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</si>
  <si>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</si>
  <si>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</si>
  <si>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</si>
  <si>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</si>
  <si>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</si>
  <si>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</si>
  <si>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</si>
  <si>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</si>
  <si>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</si>
  <si>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</si>
  <si>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</si>
  <si>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</si>
  <si>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</si>
  <si>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</si>
  <si>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</si>
  <si>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</si>
  <si>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</si>
  <si>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</si>
  <si>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</si>
  <si>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</si>
  <si>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</si>
  <si>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</si>
  <si>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</si>
  <si>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</si>
  <si>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</si>
  <si>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</si>
  <si>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</si>
  <si>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</si>
  <si>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</si>
  <si>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</si>
  <si>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</si>
  <si>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</si>
  <si>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</si>
  <si>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</si>
  <si>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</si>
  <si>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</si>
  <si>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</si>
  <si>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</si>
  <si>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</si>
  <si>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</si>
  <si>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</si>
  <si>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</si>
  <si>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</si>
  <si>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</si>
  <si>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</si>
  <si>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</si>
  <si>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</si>
  <si>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</si>
  <si>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</si>
  <si>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</si>
  <si>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</si>
  <si>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</si>
  <si>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</si>
  <si>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</si>
  <si>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</si>
  <si>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</si>
  <si>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</si>
  <si>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</si>
  <si>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</si>
  <si>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</si>
  <si>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</si>
  <si>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</si>
  <si>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</si>
  <si>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</si>
  <si>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</si>
  <si>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</si>
  <si>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</si>
  <si>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</si>
  <si>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</si>
  <si>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</si>
  <si>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</si>
  <si>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</si>
  <si>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</si>
  <si>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</si>
  <si>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</si>
  <si>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</si>
  <si>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</si>
  <si>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</si>
  <si>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</si>
  <si>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</si>
  <si>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</si>
  <si>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</si>
  <si>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</si>
  <si>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</si>
  <si>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</si>
  <si>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</si>
  <si>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</si>
  <si>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</si>
  <si>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</si>
  <si>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</si>
  <si>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</si>
  <si>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</si>
  <si>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</si>
  <si>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</si>
  <si>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</si>
  <si>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</si>
  <si>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</si>
  <si>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</si>
  <si>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</si>
  <si>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</si>
  <si>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</si>
  <si>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</si>
  <si>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</si>
  <si>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</si>
  <si>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</si>
  <si>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</si>
  <si>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</si>
  <si>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</si>
  <si>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</si>
  <si>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</si>
  <si>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</si>
  <si>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</si>
  <si>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</si>
  <si>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</si>
  <si>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</si>
  <si>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</si>
  <si>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</si>
  <si>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</si>
  <si>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</si>
  <si>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</si>
  <si>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</si>
  <si>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</si>
  <si>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</si>
  <si>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</si>
  <si>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</si>
  <si>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</si>
  <si>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</si>
  <si>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</si>
  <si>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</si>
  <si>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</si>
  <si>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</si>
  <si>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</si>
  <si>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</si>
  <si>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</si>
  <si>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</si>
  <si>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</si>
  <si>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</si>
  <si>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</si>
  <si>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</si>
  <si>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</si>
  <si>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</si>
  <si>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</si>
  <si>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</si>
  <si>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</si>
  <si>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</si>
  <si>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</si>
  <si>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</si>
  <si>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</si>
  <si>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</si>
  <si>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</si>
  <si>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</si>
  <si>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</si>
  <si>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</si>
  <si>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</si>
  <si>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</si>
  <si>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</si>
  <si>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</si>
  <si>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</si>
  <si>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</si>
  <si>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</si>
  <si>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</si>
  <si>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</si>
  <si>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</si>
  <si>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</si>
  <si>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</si>
  <si>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</si>
  <si>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</si>
  <si>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</si>
  <si>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</si>
  <si>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</si>
  <si>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</si>
  <si>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</si>
  <si>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</si>
  <si>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</si>
  <si>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</si>
  <si>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</si>
  <si>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</si>
  <si>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</si>
  <si>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</si>
  <si>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</si>
  <si>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</si>
  <si>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</si>
  <si>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</si>
  <si>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</si>
  <si>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</si>
  <si>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</si>
  <si>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</si>
  <si>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</si>
  <si>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</si>
  <si>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</si>
  <si>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</si>
  <si>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</si>
  <si>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</si>
  <si>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</si>
  <si>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</si>
  <si>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</si>
  <si>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</si>
  <si>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</si>
  <si>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</si>
  <si>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</si>
  <si>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</si>
  <si>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</si>
  <si>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</si>
  <si>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</si>
  <si>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</si>
  <si>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</si>
  <si>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</si>
  <si>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</si>
  <si>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</si>
  <si>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</si>
  <si>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</si>
  <si>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</si>
  <si>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</si>
  <si>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</si>
  <si>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</si>
  <si>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</si>
  <si>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</si>
  <si>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</si>
  <si>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</si>
  <si>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</si>
  <si>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</si>
  <si>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</si>
  <si>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</si>
  <si>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</si>
  <si>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</si>
  <si>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</si>
  <si>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</si>
  <si>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</si>
  <si>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</si>
  <si>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</si>
  <si>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</si>
  <si>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</si>
  <si>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</si>
  <si>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</si>
  <si>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</si>
  <si>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</si>
  <si>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</si>
  <si>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</si>
  <si>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</si>
  <si>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</si>
  <si>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</si>
  <si>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</si>
  <si>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</si>
  <si>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</si>
  <si>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</si>
  <si>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</si>
  <si>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</si>
  <si>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</si>
  <si>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</si>
  <si>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</si>
  <si>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</si>
  <si>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</si>
  <si>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</si>
  <si>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</si>
  <si>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</si>
  <si>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</si>
  <si>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</si>
  <si>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</si>
  <si>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</si>
  <si>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</si>
  <si>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</si>
  <si>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</si>
  <si>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</si>
  <si>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</si>
  <si>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</si>
  <si>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</si>
  <si>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</si>
  <si>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</si>
  <si>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</si>
  <si>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</si>
  <si>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</si>
  <si>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</si>
  <si>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</si>
  <si>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</si>
  <si>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</si>
  <si>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</si>
  <si>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</si>
  <si>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</si>
  <si>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</si>
  <si>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</si>
  <si>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</si>
  <si>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</si>
  <si>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</si>
  <si>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</si>
  <si>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</si>
  <si>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</si>
  <si>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</si>
  <si>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</si>
  <si>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</si>
  <si>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</si>
  <si>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</si>
  <si>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</si>
  <si>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</si>
  <si>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</si>
  <si>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</si>
  <si>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</si>
  <si>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</si>
  <si>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</si>
  <si>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</si>
  <si>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</si>
  <si>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</si>
  <si>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</si>
  <si>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</si>
  <si>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</si>
  <si>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</si>
  <si>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</si>
  <si>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</si>
  <si>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</si>
  <si>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</si>
  <si>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</si>
  <si>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</si>
  <si>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</si>
  <si>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</si>
  <si>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</si>
  <si>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</si>
  <si>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</si>
  <si>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</si>
  <si>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</si>
  <si>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</si>
  <si>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</si>
  <si>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</si>
  <si>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</si>
  <si>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</si>
  <si>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</si>
  <si>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</si>
  <si>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</si>
  <si>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</si>
  <si>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</si>
  <si>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</si>
  <si>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</si>
  <si>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</si>
  <si>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</si>
  <si>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</si>
  <si>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</si>
  <si>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</si>
  <si>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</si>
  <si>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</si>
  <si>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</si>
  <si>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</si>
  <si>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</si>
  <si>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</si>
  <si>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</si>
  <si>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</si>
  <si>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</si>
  <si>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</si>
  <si>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</si>
  <si>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</si>
  <si>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</si>
  <si>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</si>
  <si>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</si>
  <si>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</si>
  <si>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</si>
  <si>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</si>
  <si>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</si>
  <si>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</si>
  <si>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</si>
  <si>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</si>
  <si>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</si>
  <si>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</si>
  <si>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</si>
  <si>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</si>
  <si>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</si>
  <si>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</si>
  <si>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</si>
  <si>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</si>
  <si>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</si>
  <si>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</si>
  <si>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</si>
  <si>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</si>
  <si>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</si>
  <si>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</si>
  <si>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</si>
  <si>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</si>
  <si>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</si>
  <si>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</si>
  <si>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</si>
  <si>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</si>
  <si>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</si>
  <si>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</si>
  <si>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</si>
  <si>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</si>
  <si>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</si>
  <si>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</si>
  <si>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</si>
  <si>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</si>
  <si>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</si>
  <si>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</si>
  <si>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</si>
  <si>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</si>
  <si>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</si>
  <si>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</si>
  <si>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</si>
  <si>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</si>
  <si>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</si>
  <si>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</si>
  <si>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</si>
  <si>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</si>
  <si>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</si>
  <si>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</si>
  <si>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</si>
  <si>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</si>
  <si>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</si>
  <si>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</si>
  <si>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</si>
  <si>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</si>
  <si>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</si>
  <si>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</si>
  <si>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</si>
  <si>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</si>
  <si>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</si>
  <si>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</si>
  <si>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</si>
  <si>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</si>
  <si>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</si>
  <si>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</si>
  <si>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</si>
  <si>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</si>
  <si>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</si>
  <si>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</si>
  <si>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</si>
  <si>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</si>
  <si>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</si>
  <si>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</si>
  <si>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</si>
  <si>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</si>
  <si>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</si>
  <si>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</si>
  <si>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</si>
  <si>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</si>
  <si>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</si>
  <si>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</si>
  <si>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</si>
  <si>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</si>
  <si>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</si>
  <si>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</si>
  <si>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</si>
  <si>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</si>
  <si>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</si>
  <si>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</si>
  <si>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</si>
  <si>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</si>
  <si>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</si>
  <si>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</si>
  <si>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</si>
  <si>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</si>
  <si>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</si>
  <si>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</si>
  <si>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</si>
  <si>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</si>
  <si>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</si>
  <si>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</si>
  <si>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</si>
  <si>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</si>
  <si>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</si>
  <si>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</si>
  <si>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</si>
  <si>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</si>
  <si>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</si>
  <si>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</si>
  <si>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</si>
  <si>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</si>
  <si>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</si>
  <si>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</si>
  <si>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</si>
  <si>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</si>
  <si>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</si>
  <si>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</si>
  <si>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</si>
  <si>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</si>
  <si>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</si>
  <si>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</si>
  <si>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</si>
  <si>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</si>
  <si>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</si>
  <si>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</si>
  <si>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</si>
  <si>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</si>
  <si>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</si>
  <si>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</si>
  <si>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</si>
  <si>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</si>
  <si>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</si>
  <si>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</si>
  <si>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</si>
  <si>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</si>
  <si>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</si>
  <si>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</si>
  <si>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</si>
  <si>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</si>
  <si>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</si>
  <si>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</si>
  <si>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</si>
  <si>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</si>
  <si>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</si>
  <si>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</si>
  <si>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</si>
  <si>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</si>
  <si>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</si>
  <si>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</si>
  <si>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</si>
  <si>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</si>
  <si>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</si>
  <si>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</si>
  <si>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</si>
  <si>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</si>
  <si>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</si>
  <si>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</si>
  <si>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</si>
  <si>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</si>
  <si>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</si>
  <si>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</si>
  <si>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</si>
  <si>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</si>
  <si>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</si>
  <si>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</si>
  <si>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</si>
  <si>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</si>
  <si>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</si>
  <si>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</si>
  <si>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</si>
  <si>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</si>
  <si>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</si>
  <si>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</si>
  <si>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</si>
  <si>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</si>
  <si>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</si>
  <si>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</si>
  <si>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</si>
  <si>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</si>
  <si>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</si>
  <si>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</si>
  <si>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</si>
  <si>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</si>
  <si>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</si>
  <si>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</si>
  <si>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</si>
  <si>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</si>
  <si>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</si>
  <si>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</si>
  <si>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</si>
  <si>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</si>
  <si>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</si>
  <si>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</si>
  <si>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</si>
  <si>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</si>
  <si>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</si>
  <si>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</si>
  <si>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</si>
  <si>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</si>
  <si>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</si>
  <si>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</si>
  <si>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</si>
  <si>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</si>
  <si>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</si>
  <si>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</si>
  <si>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</si>
  <si>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</si>
  <si>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</si>
  <si>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</si>
  <si>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</si>
  <si>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</si>
  <si>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</si>
  <si>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</si>
  <si>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</si>
  <si>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</si>
  <si>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</si>
  <si>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</si>
  <si>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</si>
  <si>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</si>
  <si>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</si>
  <si>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</si>
  <si>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</si>
  <si>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</si>
  <si>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</si>
  <si>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</si>
  <si>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</si>
  <si>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</si>
  <si>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</si>
  <si>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</si>
  <si>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</si>
  <si>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</si>
  <si>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</si>
  <si>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</si>
  <si>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</si>
  <si>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</si>
  <si>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</si>
  <si>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</si>
  <si>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</si>
  <si>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</si>
  <si>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</si>
  <si>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</si>
  <si>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</si>
  <si>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</si>
  <si>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</si>
  <si>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</si>
  <si>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</si>
  <si>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</si>
  <si>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</si>
  <si>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</si>
  <si>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</si>
  <si>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</si>
  <si>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</si>
  <si>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</si>
  <si>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</si>
  <si>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</si>
  <si>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</si>
  <si>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</si>
  <si>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</si>
  <si>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</si>
  <si>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</si>
  <si>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</si>
  <si>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</si>
  <si>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</si>
  <si>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</si>
  <si>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</si>
  <si>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</si>
  <si>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</si>
  <si>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</si>
  <si>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</si>
  <si>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</si>
  <si>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</si>
  <si>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</si>
  <si>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</si>
  <si>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</si>
  <si>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</si>
  <si>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</si>
  <si>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</si>
  <si>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</si>
  <si>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</si>
  <si>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</si>
  <si>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</si>
  <si>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</si>
  <si>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</si>
  <si>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</si>
  <si>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</si>
  <si>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</si>
  <si>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</si>
  <si>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</si>
  <si>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</si>
  <si>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</si>
  <si>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</si>
  <si>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</si>
  <si>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</si>
  <si>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</si>
  <si>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</si>
  <si>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</si>
  <si>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</si>
  <si>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</si>
  <si>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</si>
  <si>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</si>
  <si>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</si>
  <si>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</si>
  <si>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</si>
  <si>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</si>
  <si>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</si>
  <si>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</si>
  <si>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</si>
  <si>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</si>
  <si>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</si>
  <si>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</si>
  <si>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</si>
  <si>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</si>
  <si>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</si>
  <si>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</si>
  <si>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</si>
  <si>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</si>
  <si>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</si>
  <si>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</si>
  <si>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</si>
  <si>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</si>
  <si>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</si>
  <si>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</si>
  <si>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</si>
  <si>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</si>
  <si>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</si>
  <si>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</si>
  <si>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</si>
  <si>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</si>
  <si>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</si>
  <si>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</si>
  <si>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</si>
  <si>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</si>
  <si>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</si>
  <si>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</si>
  <si>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</si>
  <si>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</si>
  <si>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</si>
  <si>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</si>
  <si>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</si>
  <si>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</si>
  <si>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</si>
  <si>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</si>
  <si>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</si>
  <si>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</si>
  <si>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</si>
  <si>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</si>
  <si>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</si>
  <si>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</si>
  <si>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</si>
  <si>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</si>
  <si>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</si>
  <si>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</si>
  <si>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</si>
  <si>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</si>
  <si>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</si>
  <si>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</si>
  <si>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</si>
  <si>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</si>
  <si>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</si>
  <si>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</si>
  <si>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</si>
  <si>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</si>
  <si>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</si>
  <si>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</si>
  <si>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</si>
  <si>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</si>
  <si>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</si>
  <si>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</si>
  <si>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</si>
  <si>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</si>
  <si>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</si>
  <si>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</si>
  <si>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</si>
  <si>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</si>
  <si>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</si>
  <si>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</si>
  <si>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</si>
  <si>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</si>
  <si>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</si>
  <si>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</si>
  <si>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</si>
  <si>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</si>
  <si>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</si>
  <si>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</si>
  <si>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</si>
  <si>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</si>
  <si>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</si>
  <si>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</si>
  <si>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</si>
  <si>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</si>
  <si>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</si>
  <si>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</si>
  <si>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</si>
  <si>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</si>
  <si>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</si>
  <si>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</si>
  <si>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</si>
  <si>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</si>
  <si>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</si>
  <si>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</si>
  <si>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</si>
  <si>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</si>
  <si>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</si>
  <si>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</si>
  <si>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</si>
  <si>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</si>
  <si>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</si>
  <si>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</si>
  <si>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</si>
  <si>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</si>
  <si>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</si>
  <si>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</si>
  <si>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</si>
  <si>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</si>
  <si>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</si>
  <si>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</si>
  <si>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</si>
  <si>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</si>
  <si>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</si>
  <si>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</si>
  <si>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</si>
  <si>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</si>
  <si>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</si>
  <si>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</si>
  <si>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</si>
  <si>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</si>
  <si>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</si>
  <si>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</si>
  <si>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</si>
  <si>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</si>
  <si>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</si>
  <si>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</si>
  <si>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</si>
  <si>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</si>
  <si>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</si>
  <si>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</si>
  <si>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</si>
  <si>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</si>
  <si>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</si>
  <si>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</si>
  <si>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</si>
  <si>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</si>
  <si>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</si>
  <si>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</si>
  <si>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</si>
  <si>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</si>
  <si>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</si>
  <si>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</si>
  <si>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</si>
  <si>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</si>
  <si>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</si>
  <si>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</si>
  <si>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</si>
  <si>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</si>
  <si>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</si>
  <si>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</si>
  <si>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</si>
  <si>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</si>
  <si>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</si>
  <si>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</si>
  <si>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</si>
  <si>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</si>
  <si>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</si>
  <si>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</si>
  <si>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</si>
  <si>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</si>
  <si>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</si>
  <si>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</si>
  <si>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</si>
  <si>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</si>
  <si>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</si>
  <si>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</si>
  <si>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</si>
  <si>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</si>
  <si>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</si>
  <si>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</si>
  <si>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</si>
  <si>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</si>
  <si>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</si>
  <si>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</si>
  <si>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</si>
  <si>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</si>
  <si>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</si>
  <si>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</si>
  <si>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</si>
  <si>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</si>
  <si>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</si>
  <si>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</si>
  <si>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</si>
  <si>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</si>
  <si>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</si>
  <si>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</si>
  <si>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</si>
  <si>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</si>
  <si>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</si>
  <si>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</si>
  <si>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</si>
  <si>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</si>
  <si>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</si>
  <si>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</si>
  <si>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</si>
  <si>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</si>
  <si>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</si>
  <si>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</si>
  <si>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</si>
  <si>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</si>
  <si>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</si>
  <si>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</si>
  <si>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</si>
  <si>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</si>
  <si>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</si>
  <si>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</si>
  <si>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</si>
  <si>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</si>
  <si>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</si>
  <si>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</si>
  <si>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</si>
  <si>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</si>
  <si>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</si>
  <si>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</si>
  <si>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</si>
  <si>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</si>
  <si>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</si>
  <si>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</si>
  <si>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</si>
  <si>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</si>
  <si>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</si>
  <si>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</si>
  <si>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</si>
  <si>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</si>
  <si>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</si>
  <si>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</si>
  <si>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</si>
  <si>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</si>
  <si>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</si>
  <si>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</si>
  <si>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</si>
  <si>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</si>
  <si>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</si>
  <si>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</si>
  <si>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</si>
  <si>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</si>
  <si>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</si>
  <si>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</si>
  <si>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</si>
  <si>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</si>
  <si>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</si>
  <si>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</si>
  <si>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</si>
  <si>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</si>
  <si>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</si>
  <si>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</si>
  <si>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</si>
  <si>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</si>
  <si>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</si>
  <si>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</si>
  <si>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</si>
  <si>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</si>
  <si>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</si>
  <si>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</si>
  <si>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</si>
  <si>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</si>
  <si>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</si>
  <si>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</si>
  <si>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</si>
  <si>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</si>
  <si>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</si>
  <si>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</si>
  <si>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</si>
  <si>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</si>
  <si>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</si>
  <si>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</si>
  <si>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</si>
  <si>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</si>
  <si>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</si>
  <si>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</si>
  <si>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</si>
  <si>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</si>
  <si>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</si>
  <si>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</si>
  <si>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</si>
  <si>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</si>
  <si>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</si>
  <si>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</si>
  <si>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</si>
  <si>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</si>
  <si>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</si>
  <si>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</si>
  <si>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</si>
  <si>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</si>
  <si>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</si>
  <si>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</si>
  <si>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</si>
  <si>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</si>
  <si>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</si>
  <si>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</si>
  <si>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</si>
  <si>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</si>
  <si>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</si>
  <si>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</si>
  <si>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</si>
  <si>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</si>
  <si>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</si>
  <si>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</si>
  <si>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</si>
  <si>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</si>
  <si>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</si>
  <si>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</si>
  <si>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</si>
  <si>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</si>
  <si>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</si>
  <si>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</si>
  <si>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</si>
  <si>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</si>
  <si>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</si>
  <si>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</si>
  <si>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</si>
  <si>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</si>
  <si>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</si>
  <si>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</si>
  <si>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</si>
  <si>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</si>
  <si>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</si>
  <si>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</si>
  <si>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</si>
  <si>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</si>
  <si>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</si>
  <si>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</si>
  <si>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</si>
  <si>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</si>
  <si>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</si>
  <si>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</si>
  <si>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</si>
  <si>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</si>
  <si>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</si>
  <si>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</si>
  <si>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</si>
  <si>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</si>
  <si>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</si>
  <si>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</si>
  <si>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</si>
  <si>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</si>
  <si>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</si>
  <si>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</si>
  <si>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</si>
  <si>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</si>
  <si>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</si>
  <si>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</si>
  <si>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</si>
  <si>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</si>
  <si>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</si>
  <si>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</si>
  <si>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</si>
  <si>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</si>
  <si>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</si>
  <si>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</si>
  <si>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</si>
  <si>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</si>
  <si>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</si>
  <si>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</si>
  <si>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</si>
  <si>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</si>
  <si>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</si>
  <si>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</si>
  <si>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</si>
  <si>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</si>
  <si>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</si>
  <si>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</si>
  <si>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</si>
  <si>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</si>
  <si>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</si>
  <si>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</si>
  <si>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</si>
  <si>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</si>
  <si>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</si>
  <si>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</si>
  <si>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</si>
  <si>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</si>
  <si>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</si>
  <si>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</si>
  <si>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</si>
  <si>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</si>
  <si>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</si>
  <si>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</si>
  <si>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</si>
  <si>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</si>
  <si>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</si>
  <si>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</si>
  <si>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</si>
  <si>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</si>
  <si>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</si>
  <si>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</si>
  <si>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</si>
  <si>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</si>
  <si>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</si>
  <si>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</si>
  <si>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</si>
  <si>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</si>
  <si>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</si>
  <si>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</si>
  <si>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</si>
  <si>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</si>
  <si>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</si>
  <si>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</si>
  <si>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</si>
  <si>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</si>
  <si>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</si>
  <si>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</si>
  <si>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</si>
  <si>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</si>
  <si>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</si>
  <si>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</si>
  <si>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</si>
  <si>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</si>
  <si>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</si>
  <si>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</si>
  <si>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</si>
  <si>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</si>
  <si>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</si>
  <si>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</si>
  <si>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</si>
  <si>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</si>
  <si>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</si>
  <si>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</si>
  <si>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</si>
  <si>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</si>
  <si>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</si>
  <si>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</si>
  <si>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</si>
  <si>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</si>
  <si>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</si>
  <si>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</si>
  <si>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</si>
  <si>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</si>
  <si>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</si>
  <si>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</si>
  <si>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</si>
  <si>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</si>
  <si>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</si>
  <si>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</si>
  <si>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</si>
  <si>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</si>
  <si>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</si>
  <si>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</si>
  <si>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</si>
  <si>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</si>
  <si>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</si>
  <si>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</si>
  <si>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</si>
  <si>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</si>
  <si>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</si>
  <si>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</si>
  <si>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</si>
  <si>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</si>
  <si>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</si>
  <si>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</si>
  <si>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</si>
  <si>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</si>
  <si>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</si>
  <si>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</si>
  <si>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</si>
  <si>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</si>
  <si>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</si>
  <si>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</si>
  <si>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</si>
  <si>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</si>
  <si>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</si>
  <si>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</si>
  <si>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</si>
  <si>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</si>
  <si>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</si>
  <si>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</si>
  <si>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</si>
  <si>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</si>
  <si>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</si>
  <si>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</si>
  <si>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</si>
  <si>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</si>
  <si>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</si>
  <si>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</si>
  <si>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</si>
  <si>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</si>
  <si>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</si>
  <si>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</si>
  <si>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</si>
  <si>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</si>
  <si>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</si>
  <si>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</si>
  <si>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</si>
  <si>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</si>
  <si>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</si>
  <si>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</si>
  <si>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</si>
  <si>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</si>
  <si>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</si>
  <si>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</si>
  <si>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</si>
  <si>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</si>
  <si>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</si>
  <si>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</si>
  <si>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</si>
  <si>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</si>
  <si>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</si>
  <si>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</si>
  <si>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</si>
  <si>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</si>
  <si>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</si>
  <si>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</si>
  <si>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</si>
  <si>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</si>
  <si>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</si>
  <si>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</si>
  <si>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</si>
  <si>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</si>
  <si>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</si>
  <si>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</si>
  <si>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</si>
  <si>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</si>
  <si>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</si>
  <si>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</si>
  <si>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</si>
  <si>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</si>
  <si>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</si>
  <si>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</si>
  <si>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</si>
  <si>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</si>
  <si>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</si>
  <si>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</si>
  <si>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</si>
  <si>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</si>
  <si>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</si>
  <si>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</si>
  <si>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</si>
  <si>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</si>
  <si>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</si>
  <si>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</si>
  <si>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</si>
  <si>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</si>
  <si>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</si>
  <si>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</si>
  <si>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</si>
  <si>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</si>
  <si>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</si>
  <si>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</si>
  <si>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</si>
  <si>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</si>
  <si>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</si>
  <si>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</si>
  <si>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</si>
  <si>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</si>
  <si>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</si>
  <si>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</si>
  <si>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</si>
  <si>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</si>
  <si>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</si>
  <si>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</si>
  <si>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</si>
  <si>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</si>
  <si>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</si>
  <si>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</si>
  <si>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</si>
  <si>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</si>
  <si>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</si>
  <si>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</si>
  <si>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</si>
  <si>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</si>
  <si>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</si>
  <si>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</si>
  <si>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</si>
  <si>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</si>
  <si>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</si>
  <si>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</si>
  <si>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</si>
  <si>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</si>
  <si>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</si>
  <si>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</si>
  <si>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</si>
  <si>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</si>
  <si>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</si>
  <si>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</si>
  <si>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</si>
  <si>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</si>
  <si>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</si>
  <si>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</si>
  <si>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</si>
  <si>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</si>
  <si>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</si>
  <si>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</si>
  <si>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</si>
  <si>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</si>
  <si>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</si>
  <si>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</si>
  <si>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</si>
  <si>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</si>
  <si>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</si>
  <si>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</si>
  <si>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</si>
  <si>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</si>
  <si>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</si>
  <si>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</si>
  <si>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</si>
  <si>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</si>
  <si>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</si>
  <si>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</si>
  <si>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</si>
  <si>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</si>
  <si>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</si>
  <si>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</si>
  <si>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</si>
  <si>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</si>
  <si>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</si>
  <si>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</si>
  <si>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</si>
  <si>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</si>
  <si>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</si>
  <si>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</si>
  <si>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</si>
  <si>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</si>
  <si>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</si>
  <si>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</si>
  <si>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</si>
  <si>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</si>
  <si>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</si>
  <si>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</si>
  <si>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</si>
  <si>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</si>
  <si>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</si>
  <si>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</si>
  <si>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</si>
  <si>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</si>
  <si>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</si>
  <si>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</si>
  <si>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</si>
  <si>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</si>
  <si>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</si>
  <si>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</si>
  <si>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</si>
  <si>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</si>
  <si>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</si>
  <si>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</si>
  <si>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</si>
  <si>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</si>
  <si>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</si>
  <si>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</si>
  <si>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</si>
  <si>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</si>
  <si>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</si>
  <si>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</si>
  <si>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</si>
  <si>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</si>
  <si>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</si>
  <si>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</si>
  <si>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</si>
  <si>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</si>
  <si>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</si>
  <si>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</si>
  <si>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</si>
  <si>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</si>
  <si>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</si>
  <si>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</si>
  <si>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</si>
  <si>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</si>
  <si>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</si>
  <si>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</si>
  <si>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</si>
  <si>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</si>
  <si>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</si>
  <si>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</si>
  <si>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</si>
  <si>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</si>
  <si>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</si>
  <si>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</si>
  <si>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</si>
  <si>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</si>
  <si>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</si>
  <si>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</si>
  <si>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</si>
  <si>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</si>
  <si>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</si>
  <si>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</si>
  <si>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</si>
  <si>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</si>
  <si>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</si>
  <si>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</si>
  <si>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</si>
  <si>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</si>
  <si>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</si>
  <si>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</si>
  <si>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</si>
  <si>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</si>
  <si>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</si>
  <si>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</si>
  <si>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</si>
  <si>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</si>
  <si>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</si>
  <si>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</si>
  <si>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</si>
  <si>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</si>
  <si>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</si>
  <si>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</si>
  <si>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</si>
  <si>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</si>
  <si>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</si>
  <si>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</si>
  <si>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</si>
  <si>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</si>
  <si>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</si>
  <si>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</si>
  <si>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</si>
  <si>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</si>
  <si>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</si>
  <si>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</si>
  <si>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</si>
  <si>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</si>
  <si>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</si>
  <si>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</si>
  <si>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</si>
  <si>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</si>
  <si>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</si>
  <si>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</si>
  <si>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</si>
  <si>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</si>
  <si>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</si>
  <si>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</si>
  <si>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</si>
  <si>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</si>
  <si>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</si>
  <si>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</si>
  <si>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</si>
  <si>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</si>
  <si>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</si>
  <si>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</si>
  <si>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</si>
  <si>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</si>
  <si>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</si>
  <si>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</si>
  <si>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</si>
  <si>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</si>
  <si>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</si>
  <si>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</si>
  <si>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</si>
  <si>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</si>
  <si>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</si>
  <si>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</si>
  <si>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</si>
  <si>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</si>
  <si>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</si>
  <si>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</si>
  <si>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</si>
  <si>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</si>
  <si>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</si>
  <si>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</si>
  <si>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</si>
  <si>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</si>
  <si>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</si>
  <si>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</si>
  <si>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</si>
  <si>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</si>
  <si>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</si>
  <si>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</si>
  <si>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</si>
  <si>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</si>
  <si>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</si>
  <si>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</si>
  <si>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</si>
  <si>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</si>
  <si>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</si>
  <si>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</si>
  <si>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</si>
  <si>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</si>
  <si>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</si>
  <si>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</si>
  <si>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</si>
  <si>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</si>
  <si>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</si>
  <si>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</si>
  <si>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</si>
  <si>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</si>
  <si>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</si>
  <si>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</si>
  <si>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</si>
  <si>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</si>
  <si>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</si>
  <si>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</si>
  <si>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</si>
  <si>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</si>
  <si>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</si>
  <si>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</si>
  <si>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</si>
  <si>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</si>
  <si>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</si>
  <si>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</si>
  <si>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</si>
  <si>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</si>
  <si>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</si>
  <si>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</si>
  <si>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</si>
  <si>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</si>
  <si>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</si>
  <si>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</si>
  <si>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</si>
  <si>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</si>
  <si>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</si>
  <si>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</si>
  <si>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</si>
  <si>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</si>
  <si>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</si>
  <si>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</si>
  <si>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</si>
  <si>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</si>
  <si>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</si>
  <si>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</si>
  <si>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</si>
  <si>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</si>
  <si>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</si>
  <si>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</si>
  <si>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</si>
  <si>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</si>
  <si>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</si>
  <si>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</si>
  <si>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</si>
  <si>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</si>
  <si>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</si>
  <si>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</si>
  <si>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</si>
  <si>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</si>
  <si>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</si>
  <si>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</si>
  <si>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</si>
  <si>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</si>
  <si>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</si>
  <si>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</si>
  <si>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</si>
  <si>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</si>
  <si>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</si>
  <si>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</si>
  <si>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</si>
  <si>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</si>
  <si>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</si>
  <si>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</si>
  <si>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</si>
  <si>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</si>
  <si>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</si>
  <si>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</si>
  <si>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</si>
  <si>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</si>
  <si>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</si>
  <si>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</si>
  <si>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</si>
  <si>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</si>
  <si>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</si>
  <si>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</si>
  <si>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</si>
  <si>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</si>
  <si>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</si>
  <si>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</si>
  <si>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</si>
  <si>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</si>
  <si>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</si>
  <si>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</si>
  <si>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</si>
  <si>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</si>
  <si>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</si>
  <si>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</si>
  <si>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</si>
  <si>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</si>
  <si>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</si>
  <si>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</si>
  <si>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</si>
  <si>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</si>
  <si>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</si>
  <si>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</si>
  <si>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</si>
  <si>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</si>
  <si>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</si>
  <si>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</si>
  <si>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</si>
  <si>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</si>
  <si>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</si>
  <si>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</si>
  <si>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</si>
  <si>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</si>
  <si>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</si>
  <si>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</si>
  <si>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</si>
  <si>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</si>
  <si>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</si>
  <si>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</si>
  <si>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</si>
  <si>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</si>
  <si>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</si>
  <si>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</si>
  <si>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</si>
  <si>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</si>
  <si>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</si>
  <si>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</si>
  <si>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</si>
  <si>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</si>
  <si>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</si>
  <si>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</si>
  <si>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</si>
  <si>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</si>
  <si>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</si>
  <si>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</si>
  <si>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</si>
  <si>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</si>
  <si>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</si>
  <si>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</si>
  <si>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</si>
  <si>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</si>
  <si>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</si>
  <si>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</si>
  <si>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</si>
  <si>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</si>
  <si>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</si>
  <si>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</si>
  <si>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</si>
  <si>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</si>
  <si>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</si>
  <si>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</si>
  <si>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</si>
  <si>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</si>
  <si>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</si>
  <si>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</si>
  <si>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</si>
  <si>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</si>
  <si>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</si>
  <si>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</si>
  <si>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</si>
  <si>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</si>
  <si>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</si>
  <si>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</si>
  <si>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</si>
  <si>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</si>
  <si>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</si>
  <si>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</si>
  <si>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</si>
  <si>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</si>
  <si>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</si>
  <si>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</si>
  <si>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</si>
  <si>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</si>
  <si>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</si>
  <si>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</si>
  <si>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</si>
  <si>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</si>
  <si>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</si>
  <si>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</si>
  <si>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</si>
  <si>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</si>
  <si>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</si>
  <si>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</si>
  <si>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</si>
  <si>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</si>
  <si>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</si>
  <si>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</si>
  <si>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</si>
  <si>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</si>
  <si>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</si>
  <si>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</si>
  <si>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</si>
  <si>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</si>
  <si>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</si>
  <si>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</si>
  <si>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</si>
  <si>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</si>
  <si>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</si>
  <si>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</si>
  <si>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</si>
  <si>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</si>
  <si>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</si>
  <si>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</si>
  <si>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</si>
  <si>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</si>
  <si>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</si>
  <si>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</si>
  <si>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</si>
  <si>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</si>
  <si>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</si>
  <si>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</si>
  <si>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</si>
  <si>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</si>
  <si>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</si>
  <si>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</si>
  <si>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</si>
  <si>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</si>
  <si>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</si>
  <si>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</si>
  <si>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</si>
  <si>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</si>
  <si>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</si>
  <si>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</si>
  <si>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</si>
  <si>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</si>
  <si>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</si>
  <si>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</si>
  <si>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</si>
  <si>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</si>
  <si>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</si>
  <si>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</si>
  <si>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</si>
  <si>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</si>
  <si>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</si>
  <si>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</si>
  <si>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</si>
  <si>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</si>
  <si>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</si>
  <si>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</si>
  <si>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</si>
  <si>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</si>
  <si>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</si>
  <si>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</si>
  <si>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</si>
  <si>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</si>
  <si>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</si>
  <si>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</si>
  <si>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</si>
  <si>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</si>
  <si>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</si>
  <si>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</si>
  <si>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</si>
  <si>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</si>
  <si>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</si>
  <si>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</si>
  <si>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</si>
  <si>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</si>
  <si>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</si>
  <si>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</si>
  <si>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</si>
  <si>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</si>
  <si>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</si>
  <si>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</si>
  <si>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</si>
  <si>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</si>
  <si>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</si>
  <si>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</si>
  <si>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</si>
  <si>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</si>
  <si>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</si>
  <si>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</si>
  <si>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</si>
  <si>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</si>
  <si>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</si>
  <si>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</si>
  <si>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</si>
  <si>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</si>
  <si>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</si>
  <si>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</si>
  <si>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</si>
  <si>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</si>
  <si>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</si>
  <si>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</si>
  <si>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</si>
  <si>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</si>
  <si>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</si>
  <si>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</si>
  <si>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</si>
  <si>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</si>
  <si>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</si>
  <si>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</si>
  <si>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</si>
  <si>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</si>
  <si>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</si>
  <si>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</si>
  <si>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</si>
  <si>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</si>
  <si>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</si>
  <si>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</si>
  <si>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</si>
  <si>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</si>
  <si>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</si>
  <si>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</si>
  <si>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</si>
  <si>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</si>
  <si>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</si>
  <si>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</si>
  <si>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</si>
  <si>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</si>
  <si>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</si>
  <si>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</si>
  <si>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</si>
  <si>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</si>
  <si>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</si>
  <si>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</si>
  <si>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</si>
  <si>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</si>
  <si>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</si>
  <si>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</si>
  <si>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</si>
  <si>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</si>
  <si>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</si>
  <si>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</si>
  <si>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</si>
  <si>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</si>
  <si>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</si>
  <si>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</si>
  <si>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</si>
  <si>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</si>
  <si>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</si>
  <si>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</si>
  <si>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</si>
  <si>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</si>
  <si>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</si>
  <si>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</si>
  <si>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</si>
  <si>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</si>
  <si>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</si>
  <si>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</si>
  <si>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</si>
  <si>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</si>
  <si>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</si>
  <si>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</si>
  <si>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</si>
  <si>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</si>
  <si>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</si>
  <si>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</si>
  <si>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</si>
  <si>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</si>
  <si>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</si>
  <si>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</si>
  <si>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</si>
  <si>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</si>
  <si>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</si>
  <si>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</si>
  <si>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</si>
  <si>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</si>
  <si>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</si>
  <si>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</si>
  <si>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</si>
  <si>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</si>
  <si>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</si>
  <si>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</si>
  <si>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</si>
  <si>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</si>
  <si>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</si>
  <si>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</si>
  <si>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</si>
  <si>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</si>
  <si>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</si>
  <si>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</si>
  <si>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</si>
  <si>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</si>
  <si>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</si>
  <si>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</si>
  <si>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</si>
  <si>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</si>
  <si>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</si>
  <si>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</si>
  <si>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</si>
  <si>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</si>
  <si>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</si>
  <si>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</si>
  <si>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</si>
  <si>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</si>
  <si>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</si>
  <si>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</si>
  <si>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</si>
  <si>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</si>
  <si>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</si>
  <si>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</si>
  <si>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</si>
  <si>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</si>
  <si>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</si>
  <si>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</si>
  <si>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</si>
  <si>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</si>
  <si>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</si>
  <si>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</si>
  <si>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</si>
  <si>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</si>
  <si>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</si>
  <si>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</si>
  <si>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</si>
  <si>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</si>
  <si>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</si>
  <si>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</si>
  <si>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</si>
  <si>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</si>
  <si>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</si>
  <si>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</si>
  <si>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</si>
  <si>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</si>
  <si>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</si>
  <si>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</si>
  <si>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</si>
  <si>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</si>
  <si>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</si>
  <si>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</si>
  <si>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</si>
  <si>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</si>
  <si>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</si>
  <si>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</si>
  <si>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</si>
  <si>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</si>
  <si>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</si>
  <si>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</si>
  <si>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</si>
  <si>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</si>
  <si>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</si>
  <si>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</si>
  <si>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</si>
  <si>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</si>
  <si>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</si>
  <si>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</si>
  <si>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</si>
  <si>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</si>
  <si>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</si>
  <si>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</si>
  <si>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</si>
  <si>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</si>
  <si>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</si>
  <si>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</si>
  <si>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</si>
  <si>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</si>
  <si>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</si>
  <si>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</si>
  <si>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</si>
  <si>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</si>
  <si>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</si>
  <si>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</si>
  <si>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</si>
  <si>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</si>
  <si>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</si>
  <si>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</si>
  <si>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</si>
  <si>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</si>
  <si>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</si>
  <si>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</si>
  <si>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</si>
  <si>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</si>
  <si>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</si>
  <si>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</si>
  <si>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</si>
  <si>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</si>
  <si>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</si>
  <si>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</si>
  <si>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</si>
  <si>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</si>
  <si>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</si>
  <si>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</si>
  <si>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</si>
  <si>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</si>
  <si>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</si>
  <si>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</si>
  <si>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</si>
  <si>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</si>
  <si>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</si>
  <si>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</si>
  <si>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</si>
  <si>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</si>
  <si>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</si>
  <si>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</si>
  <si>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</si>
  <si>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</si>
  <si>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</si>
  <si>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</si>
  <si>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</si>
  <si>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</si>
  <si>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</si>
  <si>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</si>
  <si>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</si>
  <si>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</si>
  <si>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</si>
  <si>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</si>
  <si>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</si>
  <si>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</si>
  <si>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</si>
  <si>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</si>
  <si>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</si>
  <si>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</si>
  <si>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</si>
  <si>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</si>
  <si>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</si>
  <si>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</si>
  <si>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</si>
  <si>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</si>
  <si>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</si>
  <si>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</si>
  <si>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</si>
  <si>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</si>
  <si>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</si>
  <si>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</si>
  <si>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</si>
  <si>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</si>
  <si>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</si>
  <si>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</si>
  <si>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</si>
  <si>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</si>
  <si>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</si>
  <si>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</si>
  <si>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</si>
  <si>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</si>
  <si>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</si>
  <si>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</si>
  <si>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</si>
  <si>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</si>
  <si>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</si>
  <si>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</si>
  <si>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</si>
  <si>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</si>
  <si>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</si>
  <si>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</si>
  <si>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</si>
  <si>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</si>
  <si>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</si>
  <si>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</si>
  <si>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</si>
  <si>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</si>
  <si>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</si>
  <si>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</si>
  <si>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</si>
  <si>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</si>
  <si>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</si>
  <si>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</si>
  <si>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</si>
  <si>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</si>
  <si>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</si>
  <si>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</si>
  <si>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</si>
  <si>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</si>
  <si>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</si>
  <si>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</si>
  <si>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</si>
  <si>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</si>
  <si>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</si>
  <si>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</si>
  <si>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</si>
  <si>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</si>
  <si>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</si>
  <si>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</si>
  <si>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</si>
  <si>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</si>
  <si>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</si>
  <si>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</si>
  <si>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</si>
  <si>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</si>
  <si>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</si>
  <si>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</si>
  <si>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</si>
  <si>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</si>
  <si>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</si>
  <si>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</si>
  <si>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</si>
  <si>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</si>
  <si>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</si>
  <si>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</si>
  <si>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</si>
  <si>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</si>
  <si>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</si>
  <si>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</si>
  <si>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</si>
  <si>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</si>
  <si>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</si>
  <si>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</si>
  <si>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</si>
  <si>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</si>
  <si>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</si>
  <si>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</si>
  <si>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</si>
  <si>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</si>
  <si>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</si>
  <si>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</si>
  <si>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</si>
  <si>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</si>
  <si>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</si>
  <si>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</si>
  <si>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</si>
  <si>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</si>
  <si>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</si>
  <si>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</si>
  <si>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</si>
  <si>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</si>
  <si>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</si>
  <si>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</si>
  <si>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</si>
  <si>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</si>
  <si>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</si>
  <si>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</si>
  <si>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</si>
  <si>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</si>
  <si>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</si>
  <si>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</si>
  <si>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</si>
  <si>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</si>
  <si>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</si>
  <si>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</si>
  <si>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</si>
  <si>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</si>
  <si>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</si>
  <si>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</si>
  <si>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</si>
  <si>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</si>
  <si>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</si>
  <si>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</si>
  <si>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</si>
  <si>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</si>
  <si>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</si>
  <si>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</si>
  <si>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</si>
  <si>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</si>
  <si>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</si>
  <si>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</si>
  <si>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</si>
  <si>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</si>
  <si>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</si>
  <si>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</si>
  <si>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</si>
  <si>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</si>
  <si>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</si>
  <si>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</si>
  <si>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</si>
  <si>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</si>
  <si>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</si>
  <si>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</si>
  <si>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</si>
  <si>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</si>
  <si>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</si>
  <si>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</si>
  <si>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</si>
  <si>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</si>
  <si>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</si>
  <si>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</si>
  <si>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</si>
  <si>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</si>
  <si>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</si>
  <si>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</si>
  <si>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</si>
  <si>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</si>
  <si>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</si>
  <si>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</si>
  <si>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</si>
  <si>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</si>
  <si>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</si>
  <si>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</si>
  <si>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</si>
  <si>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</si>
  <si>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</si>
  <si>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</si>
  <si>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</si>
  <si>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</si>
  <si>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</si>
  <si>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</si>
  <si>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</si>
  <si>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</si>
  <si>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</si>
  <si>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</si>
  <si>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</si>
  <si>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</si>
  <si>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</si>
  <si>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</si>
  <si>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</si>
  <si>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</si>
  <si>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</si>
  <si>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</si>
  <si>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</si>
  <si>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</si>
  <si>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</si>
  <si>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</si>
  <si>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</si>
  <si>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</si>
  <si>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</si>
  <si>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</si>
  <si>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</si>
  <si>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</si>
  <si>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</si>
  <si>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</si>
  <si>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</si>
  <si>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</si>
  <si>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</si>
  <si>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</si>
  <si>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</si>
  <si>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</si>
  <si>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</si>
  <si>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</si>
  <si>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</si>
  <si>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</si>
  <si>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</si>
  <si>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</si>
  <si>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</si>
  <si>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</si>
  <si>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</si>
  <si>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</si>
  <si>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</si>
  <si>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</si>
  <si>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</si>
  <si>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</si>
  <si>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</si>
  <si>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</si>
  <si>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</si>
  <si>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</si>
  <si>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</si>
  <si>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</si>
  <si>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</si>
  <si>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</si>
  <si>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</si>
  <si>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</si>
  <si>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</si>
  <si>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</si>
  <si>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</si>
  <si>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</si>
  <si>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</si>
  <si>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</si>
  <si>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</si>
  <si>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</si>
  <si>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</si>
  <si>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</si>
  <si>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</si>
  <si>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</si>
  <si>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</si>
  <si>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</si>
  <si>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</si>
  <si>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</si>
  <si>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</si>
  <si>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</si>
  <si>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</si>
  <si>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</si>
  <si>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</si>
  <si>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</si>
  <si>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</si>
  <si>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</si>
  <si>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</si>
  <si>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</si>
  <si>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</si>
  <si>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</si>
  <si>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</si>
  <si>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</si>
  <si>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</si>
  <si>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</si>
  <si>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</si>
  <si>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</si>
  <si>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</si>
  <si>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</si>
  <si>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</si>
  <si>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</si>
  <si>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</si>
  <si>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</si>
  <si>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</si>
  <si>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</si>
  <si>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</si>
  <si>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</si>
  <si>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</si>
  <si>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</si>
  <si>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</si>
  <si>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</si>
  <si>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</si>
  <si>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</si>
  <si>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</si>
  <si>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</si>
  <si>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</si>
  <si>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</si>
  <si>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</si>
  <si>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</si>
  <si>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</si>
  <si>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</si>
  <si>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</si>
  <si>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</si>
  <si>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</si>
  <si>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</si>
  <si>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</si>
  <si>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</si>
  <si>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</si>
  <si>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</si>
  <si>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</si>
  <si>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</si>
  <si>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</si>
  <si>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</si>
  <si>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</si>
  <si>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</si>
  <si>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</si>
  <si>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</si>
  <si>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</si>
  <si>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</si>
  <si>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</si>
  <si>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</si>
  <si>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</si>
  <si>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</si>
  <si>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</si>
  <si>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</si>
  <si>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</si>
  <si>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</si>
  <si>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</si>
  <si>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</si>
  <si>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</si>
  <si>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</si>
  <si>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</si>
  <si>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</si>
  <si>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</si>
  <si>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</si>
  <si>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</si>
  <si>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</si>
  <si>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</si>
  <si>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</si>
  <si>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</si>
  <si>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</si>
  <si>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</si>
  <si>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</si>
  <si>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</si>
  <si>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</si>
  <si>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</si>
  <si>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</si>
  <si>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</si>
  <si>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</si>
  <si>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</si>
  <si>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</si>
  <si>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</si>
  <si>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</si>
  <si>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</si>
  <si>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</si>
  <si>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</si>
  <si>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</si>
  <si>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</si>
  <si>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</si>
  <si>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</si>
  <si>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</si>
  <si>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</si>
  <si>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</si>
  <si>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</si>
  <si>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</si>
  <si>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</si>
  <si>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</si>
  <si>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</si>
  <si>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</si>
  <si>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</si>
  <si>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</si>
  <si>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</si>
  <si>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</si>
  <si>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</si>
  <si>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</si>
  <si>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</si>
  <si>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</si>
  <si>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</si>
  <si>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</si>
  <si>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</si>
  <si>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</si>
  <si>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</si>
  <si>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</si>
  <si>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</si>
  <si>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</si>
  <si>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</si>
  <si>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</si>
  <si>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</si>
  <si>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</si>
  <si>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</si>
  <si>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</si>
  <si>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</si>
  <si>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</si>
  <si>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</si>
  <si>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</si>
  <si>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</si>
  <si>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</si>
  <si>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</si>
  <si>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</si>
  <si>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</si>
  <si>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</si>
  <si>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</si>
  <si>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</si>
  <si>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</si>
  <si>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</si>
  <si>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</si>
  <si>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</si>
  <si>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</si>
  <si>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</si>
  <si>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</si>
  <si>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</si>
  <si>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</si>
  <si>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</si>
  <si>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</si>
  <si>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</si>
  <si>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</si>
  <si>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</si>
  <si>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</si>
  <si>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</si>
  <si>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</si>
  <si>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</si>
  <si>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</si>
  <si>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</si>
  <si>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</si>
  <si>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</si>
  <si>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</si>
  <si>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</si>
  <si>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</si>
  <si>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</si>
  <si>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</si>
  <si>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</si>
  <si>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</si>
  <si>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</si>
  <si>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</si>
  <si>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</si>
  <si>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</si>
  <si>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</si>
  <si>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</si>
  <si>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</si>
  <si>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</si>
  <si>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</si>
  <si>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</si>
  <si>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</si>
  <si>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</si>
  <si>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</si>
  <si>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</si>
  <si>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</si>
  <si>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</si>
  <si>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</si>
  <si>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</si>
  <si>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</si>
  <si>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</si>
  <si>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</si>
  <si>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</si>
  <si>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</si>
  <si>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</si>
  <si>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</si>
  <si>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</si>
  <si>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</si>
  <si>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</si>
  <si>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</si>
  <si>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</si>
  <si>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</si>
  <si>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</si>
  <si>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</si>
  <si>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</si>
  <si>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</si>
  <si>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</si>
  <si>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</si>
  <si>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</si>
  <si>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</si>
  <si>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</si>
  <si>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</si>
  <si>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</si>
  <si>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</si>
  <si>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</si>
  <si>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</si>
  <si>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</si>
  <si>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</si>
  <si>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</si>
  <si>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</si>
  <si>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</si>
  <si>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</si>
  <si>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</si>
  <si>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</si>
  <si>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</si>
  <si>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</si>
  <si>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</si>
  <si>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</si>
  <si>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</si>
  <si>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</si>
  <si>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</si>
  <si>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</si>
  <si>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</si>
  <si>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</si>
  <si>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</si>
  <si>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</si>
  <si>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</si>
  <si>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</si>
  <si>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</si>
  <si>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</si>
  <si>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</si>
  <si>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</si>
  <si>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</si>
  <si>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</si>
  <si>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</si>
  <si>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</si>
  <si>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</si>
  <si>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</si>
  <si>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</si>
  <si>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</si>
  <si>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</si>
  <si>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</si>
  <si>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</si>
  <si>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</si>
  <si>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</si>
  <si>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</si>
  <si>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</si>
  <si>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</si>
  <si>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</si>
  <si>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</si>
  <si>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</si>
  <si>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</si>
  <si>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</si>
  <si>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</si>
  <si>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</si>
  <si>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</si>
  <si>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</si>
  <si>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</si>
  <si>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</si>
  <si>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</si>
  <si>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</si>
  <si>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</si>
  <si>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</si>
  <si>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</si>
  <si>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</si>
  <si>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</si>
  <si>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</si>
  <si>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</si>
  <si>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</si>
  <si>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</si>
  <si>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</si>
  <si>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</si>
  <si>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</si>
  <si>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</si>
  <si>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</si>
  <si>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</si>
  <si>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</si>
  <si>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</si>
  <si>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</si>
  <si>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</si>
  <si>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</si>
  <si>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</si>
  <si>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</si>
  <si>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</si>
  <si>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</si>
  <si>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</si>
  <si>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</si>
  <si>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</si>
  <si>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</si>
  <si>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</si>
  <si>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</si>
  <si>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</si>
  <si>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</si>
  <si>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</si>
  <si>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</si>
  <si>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</si>
  <si>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</si>
  <si>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</si>
  <si>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</si>
  <si>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</si>
  <si>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</si>
  <si>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</si>
  <si>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</si>
  <si>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</si>
  <si>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</si>
  <si>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</si>
  <si>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</si>
  <si>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</si>
  <si>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</si>
  <si>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</si>
  <si>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</si>
  <si>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</si>
  <si>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</si>
  <si>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</si>
  <si>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</si>
  <si>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</si>
  <si>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</si>
  <si>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</si>
  <si>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</si>
  <si>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</si>
  <si>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</si>
  <si>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</si>
  <si>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</si>
  <si>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</si>
  <si>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</si>
  <si>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</si>
  <si>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</si>
  <si>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</si>
  <si>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</si>
  <si>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</si>
  <si>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</si>
  <si>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</si>
  <si>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</si>
  <si>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</si>
  <si>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</si>
  <si>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</si>
  <si>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</si>
  <si>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</si>
  <si>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</si>
  <si>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</si>
  <si>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</si>
  <si>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</si>
  <si>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</si>
  <si>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</si>
  <si>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</si>
  <si>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</si>
  <si>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</si>
  <si>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</si>
  <si>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</si>
  <si>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</si>
  <si>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</si>
  <si>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</si>
  <si>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</si>
  <si>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</si>
  <si>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</si>
  <si>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</si>
  <si>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</si>
  <si>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</si>
  <si>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</si>
  <si>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</si>
  <si>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</si>
  <si>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</si>
  <si>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</si>
  <si>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</si>
  <si>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</si>
  <si>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</si>
  <si>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</si>
  <si>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</si>
  <si>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</si>
  <si>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</si>
  <si>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</si>
  <si>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</si>
  <si>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</si>
  <si>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</si>
  <si>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</si>
  <si>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</si>
  <si>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</si>
  <si>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</si>
  <si>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</si>
  <si>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</si>
  <si>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</si>
  <si>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</si>
  <si>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</si>
  <si>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</si>
  <si>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</si>
  <si>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</si>
  <si>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</si>
  <si>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</si>
  <si>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</si>
  <si>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</si>
  <si>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</si>
  <si>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</si>
  <si>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</si>
  <si>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</si>
  <si>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</si>
  <si>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</si>
  <si>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</si>
  <si>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</si>
  <si>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</si>
  <si>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</si>
  <si>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</si>
  <si>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</si>
  <si>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</si>
  <si>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</si>
  <si>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</si>
  <si>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</si>
  <si>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</si>
  <si>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</si>
  <si>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</si>
  <si>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</si>
  <si>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</si>
  <si>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</si>
  <si>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</si>
  <si>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</si>
  <si>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</si>
  <si>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</si>
  <si>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</si>
  <si>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</si>
  <si>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</si>
  <si>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</si>
  <si>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</si>
  <si>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</si>
  <si>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</si>
  <si>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</si>
  <si>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</si>
  <si>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</si>
  <si>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</si>
  <si>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</si>
  <si>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</si>
  <si>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</si>
  <si>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</si>
  <si>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</si>
  <si>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</si>
  <si>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</si>
  <si>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</si>
  <si>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</si>
  <si>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</si>
  <si>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</si>
  <si>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</si>
  <si>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</si>
  <si>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</si>
  <si>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</si>
  <si>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</si>
  <si>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</si>
  <si>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</si>
  <si>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</si>
  <si>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</si>
  <si>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</si>
  <si>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</si>
  <si>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</si>
  <si>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</si>
  <si>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</si>
  <si>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</si>
  <si>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</si>
  <si>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</si>
  <si>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</si>
  <si>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</si>
  <si>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</si>
  <si>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</si>
  <si>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</si>
  <si>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</si>
  <si>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</si>
  <si>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</si>
  <si>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</si>
  <si>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</si>
  <si>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</si>
  <si>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</si>
  <si>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</si>
  <si>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</si>
  <si>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</si>
  <si>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</si>
  <si>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</si>
  <si>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</si>
  <si>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</si>
  <si>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</si>
  <si>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</si>
  <si>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</si>
  <si>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</si>
  <si>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</si>
  <si>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</si>
  <si>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</si>
  <si>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</si>
  <si>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</si>
  <si>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</si>
  <si>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</si>
  <si>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</si>
  <si>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</si>
  <si>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</si>
  <si>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</si>
  <si>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</si>
  <si>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</si>
  <si>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</si>
  <si>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</si>
  <si>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</si>
  <si>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</si>
  <si>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</si>
  <si>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</si>
  <si>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</si>
  <si>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</si>
  <si>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</si>
  <si>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</si>
  <si>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</si>
  <si>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</si>
  <si>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</si>
  <si>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</si>
  <si>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</si>
  <si>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</si>
  <si>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</si>
  <si>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</si>
  <si>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</si>
  <si>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</si>
  <si>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</si>
  <si>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</si>
  <si>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</si>
  <si>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</si>
  <si>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</si>
  <si>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</si>
  <si>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</si>
  <si>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</si>
  <si>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</si>
  <si>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</si>
  <si>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</si>
  <si>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</si>
  <si>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</si>
  <si>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</si>
  <si>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</si>
  <si>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</si>
  <si>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</si>
  <si>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</si>
  <si>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</si>
  <si>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</si>
  <si>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</si>
  <si>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</si>
  <si>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</si>
  <si>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</si>
  <si>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</si>
  <si>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</si>
  <si>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</si>
  <si>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</si>
  <si>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</si>
  <si>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</si>
  <si>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</si>
  <si>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</si>
  <si>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</si>
  <si>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</si>
  <si>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</si>
  <si>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</si>
  <si>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</si>
  <si>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</si>
  <si>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</si>
  <si>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</si>
  <si>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</si>
  <si>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</si>
  <si>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</si>
  <si>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</si>
  <si>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</si>
  <si>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</si>
  <si>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</si>
  <si>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</si>
  <si>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</si>
  <si>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</si>
  <si>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</si>
  <si>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</si>
  <si>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</si>
  <si>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</si>
  <si>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</si>
  <si>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</si>
  <si>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</si>
  <si>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</si>
  <si>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</si>
  <si>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</si>
  <si>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</si>
  <si>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</si>
  <si>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</si>
  <si>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</si>
  <si>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</si>
  <si>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</si>
  <si>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</si>
  <si>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</si>
  <si>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</si>
  <si>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</si>
  <si>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</si>
  <si>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</si>
  <si>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</si>
  <si>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</si>
  <si>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</si>
  <si>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</si>
  <si>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</si>
  <si>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</si>
  <si>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</si>
  <si>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</si>
  <si>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</si>
  <si>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</si>
  <si>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</si>
  <si>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</si>
  <si>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</si>
  <si>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</si>
  <si>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</si>
  <si>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</si>
  <si>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</si>
  <si>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</si>
  <si>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</si>
  <si>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</si>
  <si>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</si>
  <si>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</si>
  <si>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</si>
  <si>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</si>
  <si>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</si>
  <si>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</si>
  <si>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</si>
  <si>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</si>
  <si>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</si>
  <si>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</si>
  <si>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</si>
  <si>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</si>
  <si>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</si>
  <si>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</si>
  <si>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</si>
  <si>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</si>
  <si>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</si>
  <si>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</si>
  <si>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</si>
  <si>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</si>
  <si>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</si>
  <si>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</si>
  <si>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</si>
  <si>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</si>
  <si>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</si>
  <si>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</si>
  <si>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</si>
  <si>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</si>
  <si>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</si>
  <si>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</si>
  <si>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</si>
  <si>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</si>
  <si>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</si>
  <si>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</si>
  <si>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</si>
  <si>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</si>
  <si>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</si>
  <si>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</si>
  <si>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</si>
  <si>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</si>
  <si>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</si>
  <si>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</si>
  <si>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</si>
  <si>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</si>
  <si>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</si>
  <si>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</si>
  <si>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</si>
  <si>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</si>
  <si>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</si>
  <si>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</si>
  <si>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</si>
  <si>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</si>
  <si>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</si>
  <si>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</si>
  <si>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</si>
  <si>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</si>
  <si>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</si>
  <si>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</si>
  <si>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</si>
  <si>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</si>
  <si>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</si>
  <si>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</si>
  <si>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</si>
  <si>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</si>
  <si>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</si>
  <si>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</si>
  <si>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</si>
  <si>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</si>
  <si>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</si>
  <si>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</si>
  <si>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</si>
  <si>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</si>
  <si>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</si>
  <si>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</si>
  <si>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</si>
  <si>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</si>
  <si>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</si>
  <si>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</si>
  <si>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</si>
  <si>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</si>
  <si>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</si>
  <si>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</si>
  <si>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</si>
  <si>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</si>
  <si>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</si>
  <si>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</si>
  <si>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</si>
  <si>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</si>
  <si>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</si>
  <si>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</si>
  <si>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</si>
  <si>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</si>
  <si>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</si>
  <si>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</si>
  <si>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</si>
  <si>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</si>
  <si>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</si>
  <si>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</si>
  <si>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</si>
  <si>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</si>
  <si>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</si>
  <si>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</si>
  <si>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</si>
  <si>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</si>
  <si>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</si>
  <si>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</si>
  <si>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</si>
  <si>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</si>
  <si>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</si>
  <si>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</si>
  <si>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</si>
  <si>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</si>
  <si>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</si>
  <si>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</si>
  <si>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</si>
  <si>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</si>
  <si>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</si>
  <si>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</si>
  <si>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</si>
  <si>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</si>
  <si>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</si>
  <si>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</si>
  <si>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</si>
  <si>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</si>
  <si>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</si>
  <si>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</si>
  <si>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</si>
  <si>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</si>
  <si>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</si>
  <si>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</si>
  <si>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</si>
  <si>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</si>
  <si>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</si>
  <si>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</si>
  <si>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</si>
  <si>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</si>
  <si>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</si>
  <si>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</si>
  <si>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</si>
  <si>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</si>
  <si>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</si>
  <si>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</si>
  <si>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</si>
  <si>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</si>
  <si>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</si>
  <si>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</si>
  <si>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</si>
  <si>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</si>
  <si>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</si>
  <si>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</si>
  <si>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</si>
  <si>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</si>
  <si>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</si>
  <si>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</si>
  <si>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</si>
  <si>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</si>
  <si>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</si>
  <si>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</si>
  <si>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</si>
  <si>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</si>
  <si>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</si>
  <si>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</si>
  <si>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</si>
  <si>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</si>
  <si>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</si>
  <si>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</si>
  <si>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</si>
  <si>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</si>
  <si>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</si>
  <si>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</si>
  <si>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</si>
  <si>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</si>
  <si>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</si>
  <si>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</si>
  <si>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</si>
  <si>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</si>
  <si>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</si>
  <si>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</si>
  <si>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</si>
  <si>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</si>
  <si>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</si>
  <si>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</si>
  <si>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</si>
  <si>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</si>
  <si>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</si>
  <si>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</si>
  <si>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</si>
  <si>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</si>
  <si>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</si>
  <si>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</si>
  <si>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</si>
  <si>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</si>
  <si>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</si>
  <si>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</si>
  <si>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</si>
  <si>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</si>
  <si>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</si>
  <si>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</si>
  <si>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</si>
  <si>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</si>
  <si>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</si>
  <si>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</si>
  <si>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</si>
  <si>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</si>
  <si>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</si>
  <si>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</si>
  <si>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</si>
  <si>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</si>
  <si>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</si>
  <si>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</si>
  <si>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</si>
  <si>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</si>
  <si>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</si>
  <si>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</si>
  <si>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</si>
  <si>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</si>
  <si>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</si>
  <si>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</si>
  <si>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</si>
  <si>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</si>
  <si>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</si>
  <si>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</si>
  <si>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</si>
  <si>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</si>
  <si>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</si>
  <si>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</si>
  <si>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</si>
  <si>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</si>
  <si>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</si>
  <si>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</si>
  <si>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</si>
  <si>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</si>
  <si>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</si>
  <si>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</si>
  <si>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</si>
  <si>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</si>
  <si>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</si>
  <si>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</si>
  <si>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</si>
  <si>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</si>
  <si>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</si>
  <si>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</si>
  <si>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</si>
  <si>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</si>
  <si>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</si>
  <si>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</si>
  <si>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</si>
  <si>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</si>
  <si>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</si>
  <si>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</si>
  <si>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</si>
  <si>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</si>
  <si>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</si>
  <si>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</si>
  <si>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</si>
  <si>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</si>
  <si>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</si>
  <si>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</si>
  <si>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</si>
  <si>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</si>
  <si>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</si>
  <si>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</si>
  <si>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</si>
  <si>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</si>
  <si>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</si>
  <si>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</si>
  <si>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</si>
  <si>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</si>
  <si>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</si>
  <si>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</si>
  <si>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</si>
  <si>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</si>
  <si>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</si>
  <si>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</si>
  <si>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</si>
  <si>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</si>
  <si>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</si>
  <si>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</si>
  <si>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</si>
  <si>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</si>
  <si>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</si>
  <si>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</si>
  <si>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</si>
  <si>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</si>
  <si>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</si>
  <si>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</si>
  <si>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</si>
  <si>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</si>
  <si>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</si>
  <si>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</si>
  <si>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</si>
  <si>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</si>
  <si>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</si>
  <si>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</si>
  <si>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</si>
  <si>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</si>
  <si>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</si>
  <si>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</si>
  <si>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</si>
  <si>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</si>
  <si>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</si>
  <si>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</si>
  <si>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</si>
  <si>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</si>
  <si>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</si>
  <si>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</si>
  <si>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</si>
  <si>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</si>
  <si>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</si>
  <si>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</si>
  <si>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</si>
  <si>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</si>
  <si>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</si>
  <si>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</si>
  <si>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</si>
  <si>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</si>
  <si>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</si>
  <si>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</si>
  <si>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</si>
  <si>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</si>
  <si>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</si>
  <si>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</si>
  <si>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</si>
  <si>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</si>
  <si>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</si>
  <si>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</si>
  <si>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</si>
  <si>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</si>
  <si>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</si>
  <si>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</si>
  <si>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</si>
  <si>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</si>
  <si>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</si>
  <si>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</si>
  <si>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</si>
  <si>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</si>
  <si>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</si>
  <si>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</si>
  <si>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</si>
  <si>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</si>
  <si>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</si>
  <si>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</si>
  <si>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</si>
  <si>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</si>
  <si>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</si>
  <si>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</si>
  <si>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</si>
  <si>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</si>
  <si>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</si>
  <si>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</si>
  <si>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</si>
  <si>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</si>
  <si>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</si>
  <si>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</si>
  <si>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</si>
  <si>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</si>
  <si>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</si>
  <si>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</si>
  <si>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</si>
  <si>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</si>
  <si>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</si>
  <si>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</si>
  <si>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</si>
  <si>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</si>
  <si>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</si>
  <si>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</si>
  <si>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</si>
  <si>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</si>
  <si>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</si>
  <si>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</si>
  <si>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</si>
  <si>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</si>
  <si>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</si>
  <si>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</si>
  <si>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</si>
  <si>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</si>
  <si>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</si>
  <si>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</si>
  <si>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</si>
  <si>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</si>
  <si>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</si>
  <si>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</si>
  <si>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</si>
  <si>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</si>
  <si>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</si>
  <si>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</si>
  <si>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</si>
  <si>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</si>
  <si>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</si>
  <si>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</si>
  <si>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</si>
  <si>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</si>
  <si>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</si>
  <si>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</si>
  <si>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</si>
  <si>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</si>
  <si>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</si>
  <si>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</si>
  <si>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</si>
  <si>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</si>
  <si>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</si>
  <si>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</si>
  <si>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</si>
  <si>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</si>
  <si>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</si>
  <si>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</si>
  <si>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</si>
  <si>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</si>
  <si>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</si>
  <si>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</si>
  <si>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</si>
  <si>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</si>
  <si>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</si>
  <si>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</si>
  <si>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</si>
  <si>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</si>
  <si>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</si>
  <si>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</si>
  <si>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</si>
  <si>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</si>
  <si>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</si>
  <si>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</si>
  <si>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</si>
  <si>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</si>
  <si>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</si>
  <si>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</si>
  <si>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</si>
  <si>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</si>
  <si>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</si>
  <si>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</si>
  <si>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</si>
  <si>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</si>
  <si>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</si>
  <si>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</si>
  <si>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</si>
  <si>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</si>
  <si>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</si>
  <si>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</si>
  <si>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</si>
  <si>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</si>
  <si>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</si>
  <si>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</si>
  <si>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</si>
  <si>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</si>
  <si>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</si>
  <si>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</si>
  <si>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</si>
  <si>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</si>
  <si>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</si>
  <si>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</si>
  <si>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</si>
  <si>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</si>
  <si>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</si>
  <si>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</si>
  <si>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</si>
  <si>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</si>
  <si>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</si>
  <si>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</si>
  <si>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</si>
  <si>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</si>
  <si>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</si>
  <si>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</si>
  <si>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</si>
  <si>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</si>
  <si>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</si>
  <si>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</si>
  <si>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</si>
  <si>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</si>
  <si>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</si>
  <si>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</si>
  <si>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</si>
  <si>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</si>
  <si>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</si>
  <si>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</si>
  <si>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</si>
  <si>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</si>
  <si>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</si>
  <si>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</si>
  <si>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</si>
  <si>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</si>
  <si>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</si>
  <si>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</si>
  <si>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</si>
  <si>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</si>
  <si>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</si>
  <si>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</si>
  <si>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</si>
  <si>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</si>
  <si>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</si>
  <si>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</si>
  <si>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</si>
  <si>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</si>
  <si>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</si>
  <si>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</si>
  <si>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</si>
  <si>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</si>
  <si>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</si>
  <si>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</si>
  <si>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</si>
  <si>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</si>
  <si>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</si>
  <si>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</si>
  <si>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</si>
  <si>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</si>
  <si>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</si>
  <si>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</si>
  <si>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</si>
  <si>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</si>
  <si>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</si>
  <si>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</si>
  <si>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</si>
  <si>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</si>
  <si>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</si>
  <si>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</si>
  <si>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</si>
  <si>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</si>
  <si>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</si>
  <si>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</si>
  <si>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</si>
  <si>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</si>
  <si>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</si>
  <si>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</si>
  <si>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</si>
  <si>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</si>
  <si>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</si>
  <si>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</si>
  <si>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</si>
  <si>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</si>
  <si>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</si>
  <si>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</si>
  <si>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</si>
  <si>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</si>
  <si>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</si>
  <si>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</si>
  <si>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</si>
  <si>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</si>
  <si>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</si>
  <si>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</si>
  <si>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</si>
  <si>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</si>
  <si>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</si>
  <si>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</si>
  <si>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</si>
  <si>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</si>
  <si>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</si>
  <si>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</si>
  <si>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</si>
  <si>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</si>
  <si>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</si>
  <si>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</si>
  <si>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</si>
  <si>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</si>
  <si>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</si>
  <si>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</si>
  <si>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</si>
  <si>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</si>
  <si>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</si>
  <si>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</si>
  <si>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</si>
  <si>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</si>
  <si>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</si>
  <si>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</si>
  <si>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</si>
  <si>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</si>
  <si>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</si>
  <si>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</si>
  <si>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</si>
  <si>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</si>
  <si>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</si>
  <si>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</si>
  <si>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</si>
  <si>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</si>
  <si>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</si>
  <si>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</si>
  <si>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</si>
  <si>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</si>
  <si>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</si>
  <si>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</si>
  <si>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</si>
  <si>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</si>
  <si>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</si>
  <si>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</si>
  <si>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</si>
  <si>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</si>
  <si>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</si>
  <si>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</si>
  <si>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</si>
  <si>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</si>
  <si>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</si>
  <si>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</si>
  <si>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</si>
  <si>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</si>
  <si>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</si>
  <si>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</si>
  <si>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</si>
  <si>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</si>
  <si>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</si>
  <si>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</si>
  <si>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</si>
  <si>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</si>
  <si>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</si>
  <si>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</si>
  <si>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</si>
  <si>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</si>
  <si>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</si>
  <si>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</si>
  <si>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</si>
  <si>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</si>
  <si>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</si>
  <si>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</si>
  <si>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</si>
  <si>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</si>
  <si>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</si>
  <si>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</si>
  <si>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</si>
  <si>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</si>
  <si>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</si>
  <si>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</si>
  <si>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</si>
  <si>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</si>
  <si>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</si>
  <si>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</si>
  <si>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</si>
  <si>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</si>
  <si>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</si>
  <si>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</si>
  <si>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</si>
  <si>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</si>
  <si>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</si>
  <si>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</si>
  <si>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</si>
  <si>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</si>
  <si>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</si>
  <si>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</si>
  <si>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</si>
  <si>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</si>
  <si>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</si>
  <si>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</si>
  <si>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</si>
  <si>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</si>
  <si>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</si>
  <si>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</si>
  <si>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</si>
  <si>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</si>
  <si>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</si>
  <si>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</si>
  <si>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</si>
  <si>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</si>
  <si>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</si>
  <si>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</si>
  <si>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</si>
  <si>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</si>
  <si>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</si>
  <si>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</si>
  <si>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</si>
  <si>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</si>
  <si>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</si>
  <si>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</si>
  <si>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</si>
  <si>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</si>
  <si>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</si>
  <si>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</si>
  <si>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</si>
  <si>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</si>
  <si>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</si>
  <si>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</si>
  <si>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</si>
  <si>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</si>
  <si>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</si>
  <si>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</si>
  <si>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</si>
  <si>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</si>
  <si>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</si>
  <si>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</si>
  <si>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</si>
  <si>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</si>
  <si>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</si>
  <si>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</si>
  <si>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</si>
  <si>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</si>
  <si>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</si>
  <si>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</si>
  <si>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</si>
  <si>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</si>
  <si>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</si>
  <si>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</si>
  <si>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</si>
  <si>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</si>
  <si>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</si>
  <si>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</si>
  <si>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</si>
  <si>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</si>
  <si>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</si>
  <si>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</si>
  <si>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</si>
  <si>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</si>
  <si>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</si>
  <si>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</si>
  <si>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</si>
  <si>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</si>
  <si>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</si>
  <si>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</si>
  <si>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</si>
  <si>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</si>
  <si>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</si>
  <si>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</si>
  <si>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</si>
  <si>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</si>
  <si>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</si>
  <si>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</si>
  <si>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</si>
  <si>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</si>
  <si>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</si>
  <si>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</si>
  <si>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</si>
  <si>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</si>
  <si>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</si>
  <si>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</si>
  <si>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</si>
  <si>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</si>
  <si>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</si>
  <si>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</si>
  <si>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</si>
  <si>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</si>
  <si>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</si>
  <si>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</si>
  <si>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</si>
  <si>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</si>
  <si>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</si>
  <si>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</si>
  <si>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</si>
  <si>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</si>
  <si>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</si>
  <si>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</si>
  <si>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</si>
  <si>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</si>
  <si>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</si>
  <si>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</si>
  <si>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</si>
  <si>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</si>
  <si>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</si>
  <si>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</si>
  <si>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</si>
  <si>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</si>
  <si>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</si>
  <si>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</si>
  <si>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</si>
  <si>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</si>
  <si>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</si>
  <si>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</si>
  <si>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</si>
  <si>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</si>
  <si>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</si>
  <si>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</si>
  <si>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</si>
  <si>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</si>
  <si>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</si>
  <si>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</si>
  <si>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</si>
  <si>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</si>
  <si>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</si>
  <si>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</si>
  <si>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</si>
  <si>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</si>
  <si>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</si>
  <si>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</si>
  <si>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</si>
  <si>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</si>
  <si>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</si>
  <si>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</si>
  <si>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</si>
  <si>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</si>
  <si>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</si>
  <si>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</si>
  <si>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</si>
  <si>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</si>
  <si>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</si>
  <si>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</si>
  <si>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</si>
  <si>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</si>
  <si>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</si>
  <si>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</si>
  <si>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</si>
  <si>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</si>
  <si>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</si>
  <si>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</si>
  <si>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</si>
  <si>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</si>
  <si>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</si>
  <si>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</si>
  <si>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</si>
  <si>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</si>
  <si>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</si>
  <si>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</si>
  <si>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</si>
  <si>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</si>
  <si>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</si>
  <si>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</si>
  <si>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</si>
  <si>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</si>
  <si>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</si>
  <si>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</si>
  <si>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</si>
  <si>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</si>
  <si>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</si>
  <si>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</si>
  <si>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</si>
  <si>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</si>
  <si>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</si>
  <si>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</si>
  <si>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</si>
  <si>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</si>
  <si>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</si>
  <si>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</si>
  <si>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</si>
  <si>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</si>
  <si>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</si>
  <si>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</si>
  <si>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</si>
  <si>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</si>
  <si>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</si>
  <si>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</si>
  <si>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</si>
  <si>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</si>
  <si>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</si>
  <si>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</si>
  <si>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</si>
  <si>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</si>
  <si>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</si>
  <si>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</si>
  <si>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</si>
  <si>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</si>
  <si>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</si>
  <si>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</si>
  <si>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</si>
  <si>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</si>
  <si>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</si>
  <si>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</si>
  <si>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</si>
  <si>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</si>
  <si>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</si>
  <si>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</si>
  <si>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</si>
  <si>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</si>
  <si>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</si>
  <si>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</si>
  <si>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</si>
  <si>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</si>
  <si>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</si>
  <si>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</si>
  <si>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</si>
  <si>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</si>
  <si>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</si>
  <si>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</si>
  <si>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</si>
  <si>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</si>
  <si>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</si>
  <si>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</si>
  <si>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</si>
  <si>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</si>
  <si>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</si>
  <si>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</si>
  <si>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</si>
  <si>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</si>
  <si>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</si>
  <si>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</si>
  <si>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</si>
  <si>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</si>
  <si>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</si>
  <si>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</si>
  <si>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</si>
  <si>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</si>
  <si>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</si>
  <si>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</si>
  <si>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</si>
  <si>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</si>
  <si>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</si>
  <si>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</si>
  <si>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</si>
  <si>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</si>
  <si>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</si>
  <si>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</si>
  <si>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</si>
  <si>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</si>
  <si>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</si>
  <si>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</si>
  <si>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</si>
  <si>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</si>
  <si>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</si>
  <si>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</si>
  <si>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</si>
  <si>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</si>
  <si>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</si>
  <si>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</si>
  <si>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</si>
  <si>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</si>
  <si>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</si>
  <si>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</si>
  <si>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</si>
  <si>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</si>
  <si>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</si>
  <si>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</si>
  <si>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</si>
  <si>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</si>
  <si>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</si>
  <si>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</si>
  <si>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</si>
  <si>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</si>
  <si>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</si>
  <si>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</si>
  <si>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</si>
  <si>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</si>
  <si>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</si>
  <si>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</si>
  <si>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</si>
  <si>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</si>
  <si>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</si>
  <si>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</si>
  <si>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</si>
  <si>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</si>
  <si>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</si>
  <si>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</si>
  <si>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</si>
  <si>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</si>
  <si>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</si>
  <si>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</si>
  <si>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</si>
  <si>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</si>
  <si>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</si>
  <si>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</si>
  <si>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</si>
  <si>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</si>
  <si>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</si>
  <si>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</si>
  <si>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</si>
  <si>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</si>
  <si>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</si>
  <si>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</si>
  <si>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</si>
  <si>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</si>
  <si>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</si>
  <si>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</si>
  <si>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</si>
  <si>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</si>
  <si>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</si>
  <si>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</si>
  <si>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</si>
  <si>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</si>
  <si>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</si>
  <si>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</si>
  <si>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</si>
  <si>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</si>
  <si>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</si>
  <si>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</si>
  <si>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</si>
  <si>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</si>
  <si>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</si>
  <si>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</si>
  <si>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</si>
  <si>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</si>
  <si>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</si>
  <si>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</si>
  <si>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</si>
  <si>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</si>
  <si>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</si>
  <si>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</si>
  <si>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</si>
  <si>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</si>
  <si>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</si>
  <si>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</si>
  <si>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</si>
  <si>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</si>
  <si>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</si>
  <si>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</si>
  <si>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</si>
  <si>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</si>
  <si>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</si>
  <si>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</si>
  <si>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</si>
  <si>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</si>
  <si>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</si>
  <si>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</si>
  <si>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</si>
  <si>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</si>
  <si>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</si>
  <si>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</si>
  <si>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</si>
  <si>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</si>
  <si>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</si>
  <si>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</si>
  <si>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</si>
  <si>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</si>
  <si>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</si>
  <si>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</si>
  <si>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</si>
  <si>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</si>
  <si>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</si>
  <si>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</si>
  <si>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</si>
  <si>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</si>
  <si>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</si>
  <si>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</si>
  <si>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</si>
  <si>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</si>
  <si>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</si>
  <si>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</si>
  <si>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</si>
  <si>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</si>
  <si>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</si>
  <si>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</si>
  <si>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</si>
  <si>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</si>
  <si>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</si>
  <si>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</si>
  <si>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</si>
  <si>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</si>
  <si>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</si>
  <si>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</si>
  <si>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</si>
  <si>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</si>
  <si>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</si>
  <si>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</si>
  <si>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</si>
  <si>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</si>
  <si>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</si>
  <si>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</si>
  <si>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</si>
  <si>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</si>
  <si>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</si>
  <si>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</si>
  <si>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</si>
  <si>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</si>
  <si>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</si>
  <si>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</si>
  <si>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</si>
  <si>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</si>
  <si>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</si>
  <si>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</si>
  <si>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</si>
  <si>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</si>
  <si>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</si>
  <si>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</si>
  <si>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</si>
  <si>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</si>
  <si>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</si>
  <si>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</si>
  <si>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</si>
  <si>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</si>
  <si>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</si>
  <si>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</si>
  <si>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</si>
  <si>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</si>
  <si>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</si>
  <si>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</si>
  <si>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</si>
  <si>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</si>
  <si>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</si>
  <si>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</si>
  <si>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</si>
  <si>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</si>
  <si>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</si>
  <si>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</si>
  <si>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</si>
  <si>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</si>
  <si>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</si>
  <si>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</si>
  <si>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</si>
  <si>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</si>
  <si>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</si>
  <si>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</si>
  <si>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</si>
  <si>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</si>
  <si>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</si>
  <si>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</si>
  <si>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</si>
  <si>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</si>
  <si>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</si>
  <si>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</si>
  <si>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</si>
  <si>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</si>
  <si>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</si>
  <si>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</si>
  <si>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</si>
  <si>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</si>
  <si>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</si>
  <si>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</si>
  <si>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</si>
  <si>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</si>
  <si>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</si>
  <si>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</si>
  <si>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</si>
  <si>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</si>
  <si>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</si>
  <si>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</si>
  <si>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</si>
  <si>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</si>
  <si>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</si>
  <si>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</si>
  <si>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</si>
  <si>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</si>
  <si>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</si>
  <si>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</si>
  <si>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</si>
  <si>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</si>
  <si>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</si>
  <si>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</si>
  <si>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</si>
  <si>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</si>
  <si>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</si>
  <si>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</si>
  <si>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</si>
  <si>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</si>
  <si>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</si>
  <si>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</si>
  <si>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</si>
  <si>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</si>
  <si>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</si>
  <si>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</si>
  <si>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</si>
  <si>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</si>
  <si>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</si>
  <si>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</si>
  <si>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</si>
  <si>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</si>
  <si>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</si>
  <si>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</si>
  <si>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</si>
  <si>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</si>
  <si>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</si>
  <si>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</si>
  <si>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</si>
  <si>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</si>
  <si>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</si>
  <si>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</si>
  <si>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</si>
  <si>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</si>
  <si>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</si>
  <si>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</si>
  <si>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</si>
  <si>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</si>
  <si>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</si>
  <si>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</si>
  <si>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</si>
  <si>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</si>
  <si>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</si>
  <si>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</si>
  <si>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</si>
  <si>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</si>
  <si>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</si>
  <si>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</si>
  <si>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</si>
  <si>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</si>
  <si>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</si>
  <si>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</si>
  <si>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</si>
  <si>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</si>
  <si>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</si>
  <si>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</si>
  <si>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</si>
  <si>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</si>
  <si>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</si>
  <si>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</si>
  <si>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</si>
  <si>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</si>
  <si>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</si>
  <si>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</si>
  <si>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</si>
  <si>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</si>
  <si>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</si>
  <si>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</si>
  <si>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</si>
  <si>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</si>
  <si>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</si>
  <si>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</si>
  <si>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</si>
  <si>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</si>
  <si>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</si>
  <si>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</si>
  <si>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</si>
  <si>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</si>
  <si>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</si>
  <si>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</si>
  <si>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</si>
  <si>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</si>
  <si>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</si>
  <si>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</si>
  <si>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</si>
  <si>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</si>
  <si>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</si>
  <si>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</si>
  <si>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</si>
  <si>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</si>
  <si>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</si>
  <si>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</si>
  <si>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</si>
  <si>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</si>
  <si>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</si>
  <si>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</si>
  <si>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</si>
  <si>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</si>
  <si>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</si>
  <si>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</si>
  <si>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</si>
  <si>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</si>
  <si>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</si>
  <si>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</si>
  <si>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</si>
  <si>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</si>
  <si>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</si>
  <si>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</si>
  <si>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</si>
  <si>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</si>
  <si>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</si>
  <si>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</si>
  <si>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</si>
  <si>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</si>
  <si>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</si>
  <si>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</si>
  <si>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</si>
  <si>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</si>
  <si>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</si>
  <si>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</si>
  <si>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</si>
  <si>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</si>
  <si>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</si>
  <si>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</si>
  <si>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</si>
  <si>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</si>
  <si>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</si>
  <si>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</si>
  <si>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</si>
  <si>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</si>
  <si>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</si>
  <si>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</si>
  <si>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</si>
  <si>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</si>
  <si>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</si>
  <si>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</si>
  <si>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</si>
  <si>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</si>
  <si>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</si>
  <si>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</si>
  <si>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</si>
  <si>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</si>
  <si>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</si>
  <si>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</si>
  <si>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</si>
  <si>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</si>
  <si>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</si>
  <si>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</si>
  <si>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</si>
  <si>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</si>
  <si>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</si>
  <si>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</si>
  <si>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</si>
  <si>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</si>
  <si>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</si>
  <si>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</si>
  <si>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</si>
  <si>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</si>
  <si>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</si>
  <si>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</si>
  <si>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</si>
  <si>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</si>
  <si>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</si>
  <si>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</si>
  <si>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</si>
  <si>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</si>
  <si>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</si>
  <si>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</si>
  <si>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</si>
  <si>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</si>
  <si>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</si>
  <si>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</si>
  <si>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</si>
  <si>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</si>
  <si>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</si>
  <si>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</si>
  <si>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</si>
  <si>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</si>
  <si>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</si>
  <si>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</si>
  <si>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</si>
  <si>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</si>
  <si>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</si>
  <si>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</si>
  <si>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</si>
  <si>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</si>
  <si>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</si>
  <si>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</si>
  <si>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</si>
  <si>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</si>
  <si>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</si>
  <si>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</si>
  <si>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</si>
  <si>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</si>
  <si>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</si>
  <si>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</si>
  <si>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</si>
  <si>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</si>
  <si>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</si>
  <si>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</si>
  <si>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</si>
  <si>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</si>
  <si>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</si>
  <si>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</si>
  <si>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</si>
  <si>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</si>
  <si>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</si>
  <si>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</si>
  <si>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</si>
  <si>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</si>
  <si>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</si>
  <si>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</si>
  <si>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</si>
  <si>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</si>
  <si>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</si>
  <si>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</si>
  <si>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</si>
  <si>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</si>
  <si>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</si>
  <si>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</si>
  <si>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</si>
  <si>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</si>
  <si>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</si>
  <si>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</si>
  <si>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</si>
  <si>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</si>
  <si>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</si>
  <si>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</si>
  <si>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</si>
  <si>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</si>
  <si>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</si>
  <si>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</si>
  <si>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</si>
  <si>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</si>
  <si>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</si>
  <si>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</si>
  <si>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</si>
  <si>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</si>
  <si>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</si>
  <si>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</si>
  <si>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</si>
  <si>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</si>
  <si>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</si>
  <si>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</si>
  <si>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</si>
  <si>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</si>
  <si>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</si>
  <si>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</si>
  <si>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</si>
  <si>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</si>
  <si>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</si>
  <si>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</si>
  <si>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</si>
  <si>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</si>
  <si>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</si>
  <si>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</si>
  <si>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</si>
  <si>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</si>
  <si>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</si>
  <si>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</si>
  <si>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</si>
  <si>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</si>
  <si>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</si>
  <si>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</si>
  <si>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</si>
  <si>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</si>
  <si>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</si>
  <si>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</si>
  <si>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</si>
  <si>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</si>
  <si>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</si>
  <si>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</si>
  <si>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</si>
  <si>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</si>
  <si>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</si>
  <si>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</si>
  <si>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</si>
  <si>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</si>
  <si>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</si>
  <si>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</si>
  <si>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</si>
  <si>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</si>
  <si>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</si>
  <si>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</si>
  <si>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</si>
  <si>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</si>
  <si>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</si>
  <si>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</si>
  <si>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</si>
  <si>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</si>
  <si>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</si>
  <si>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</si>
  <si>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</si>
  <si>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</si>
  <si>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</si>
  <si>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</si>
  <si>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</si>
  <si>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</si>
  <si>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</si>
  <si>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</si>
  <si>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</si>
  <si>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</si>
  <si>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</si>
  <si>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</si>
  <si>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</si>
  <si>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</si>
  <si>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</si>
  <si>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</si>
  <si>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</si>
  <si>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</si>
  <si>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</si>
  <si>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</si>
  <si>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</si>
  <si>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</si>
  <si>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</si>
  <si>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</si>
  <si>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</si>
  <si>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</si>
  <si>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</si>
  <si>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</si>
  <si>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</si>
  <si>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</si>
  <si>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</si>
  <si>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</si>
  <si>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</si>
  <si>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</si>
  <si>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</si>
  <si>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</si>
  <si>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</si>
  <si>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</si>
  <si>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</si>
  <si>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</si>
  <si>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</si>
  <si>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</si>
  <si>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</si>
  <si>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</si>
  <si>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</si>
  <si>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</si>
  <si>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</si>
  <si>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</si>
  <si>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</si>
  <si>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</si>
  <si>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</si>
  <si>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</si>
  <si>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</si>
  <si>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</si>
  <si>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</si>
  <si>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</si>
  <si>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</si>
  <si>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</si>
  <si>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</si>
  <si>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</si>
  <si>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</si>
  <si>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</si>
  <si>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</si>
  <si>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</si>
  <si>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</si>
  <si>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</si>
  <si>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</si>
  <si>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</si>
  <si>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</si>
  <si>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</si>
  <si>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</si>
  <si>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</si>
  <si>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</si>
  <si>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</si>
  <si>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</si>
  <si>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</si>
  <si>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</si>
  <si>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</si>
  <si>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</si>
  <si>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</si>
  <si>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</si>
  <si>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</si>
  <si>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</si>
  <si>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</si>
  <si>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</si>
  <si>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</si>
  <si>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</si>
  <si>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</si>
  <si>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</si>
  <si>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</si>
  <si>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</si>
  <si>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</si>
  <si>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</si>
  <si>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</si>
  <si>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</si>
  <si>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</si>
  <si>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</si>
  <si>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</si>
  <si>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</si>
  <si>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</si>
  <si>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</si>
  <si>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</si>
  <si>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</si>
  <si>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</si>
  <si>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</si>
  <si>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</si>
  <si>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</si>
  <si>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</si>
  <si>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</si>
  <si>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</si>
  <si>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</si>
  <si>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</si>
  <si>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</si>
  <si>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</si>
  <si>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</si>
  <si>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</si>
  <si>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</si>
  <si>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</si>
  <si>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</si>
  <si>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</si>
  <si>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</si>
  <si>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</si>
  <si>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</si>
  <si>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</si>
  <si>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</si>
  <si>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</si>
  <si>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</si>
  <si>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</si>
  <si>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</si>
  <si>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</si>
  <si>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</si>
  <si>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</si>
  <si>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</si>
  <si>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</si>
  <si>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</si>
  <si>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</si>
  <si>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</si>
  <si>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</si>
  <si>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</si>
  <si>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</si>
  <si>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</si>
  <si>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</si>
  <si>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</si>
  <si>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</si>
  <si>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</si>
  <si>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</si>
  <si>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</si>
  <si>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</si>
  <si>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</si>
  <si>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</si>
  <si>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</si>
  <si>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</si>
  <si>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</si>
  <si>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</si>
  <si>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</si>
  <si>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</si>
  <si>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</si>
  <si>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</si>
  <si>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</si>
  <si>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</si>
  <si>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</si>
  <si>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</si>
  <si>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</si>
  <si>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</si>
  <si>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</si>
  <si>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</si>
  <si>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</si>
  <si>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</si>
  <si>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</si>
  <si>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</si>
  <si>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</si>
  <si>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</si>
  <si>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</si>
  <si>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</si>
  <si>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</si>
  <si>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</si>
  <si>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</si>
  <si>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</si>
  <si>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</si>
  <si>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</si>
  <si>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</si>
  <si>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</si>
  <si>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</si>
  <si>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</si>
  <si>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</si>
  <si>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</si>
  <si>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</si>
  <si>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</si>
  <si>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</si>
  <si>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</si>
  <si>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</si>
  <si>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</si>
  <si>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</si>
  <si>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</si>
  <si>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</si>
  <si>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</si>
  <si>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</si>
  <si>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</si>
  <si>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</si>
  <si>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</si>
  <si>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</si>
  <si>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</si>
  <si>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</si>
  <si>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</si>
  <si>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</si>
  <si>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</si>
  <si>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</si>
  <si>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</si>
  <si>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</si>
  <si>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</si>
  <si>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</si>
  <si>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</si>
  <si>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</si>
  <si>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</si>
  <si>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</si>
  <si>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</si>
  <si>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</si>
  <si>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</si>
  <si>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</si>
  <si>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</si>
  <si>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</si>
  <si>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</si>
  <si>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</si>
  <si>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</si>
  <si>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</si>
  <si>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</si>
  <si>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</si>
  <si>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</si>
  <si>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</si>
  <si>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</si>
  <si>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</si>
  <si>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</si>
  <si>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</si>
  <si>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</si>
  <si>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</si>
  <si>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</si>
  <si>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</si>
  <si>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</si>
  <si>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</si>
  <si>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</si>
  <si>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</si>
  <si>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</si>
  <si>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</si>
  <si>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</si>
  <si>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</si>
  <si>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</si>
  <si>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</si>
  <si>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</si>
  <si>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</si>
  <si>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</si>
  <si>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</si>
  <si>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</si>
  <si>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</si>
  <si>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</si>
  <si>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</si>
  <si>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</si>
  <si>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</si>
  <si>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</si>
  <si>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</si>
  <si>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</si>
  <si>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</si>
  <si>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</si>
  <si>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</si>
  <si>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</si>
  <si>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</si>
  <si>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</si>
  <si>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</si>
  <si>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</si>
  <si>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</si>
  <si>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</si>
  <si>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</si>
  <si>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</si>
  <si>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</si>
  <si>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</si>
  <si>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</si>
  <si>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</si>
  <si>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</si>
  <si>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</si>
  <si>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</si>
  <si>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</si>
  <si>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</si>
  <si>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</si>
  <si>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</si>
  <si>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</si>
  <si>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</si>
  <si>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</si>
  <si>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</si>
  <si>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</si>
  <si>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</si>
  <si>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</si>
  <si>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</si>
  <si>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</si>
  <si>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</si>
  <si>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</si>
  <si>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</si>
  <si>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</si>
  <si>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</si>
  <si>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</si>
  <si>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</si>
  <si>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</si>
  <si>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</si>
  <si>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</si>
  <si>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</si>
  <si>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</si>
  <si>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</si>
  <si>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</si>
  <si>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</si>
  <si>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</si>
  <si>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</si>
  <si>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</si>
  <si>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</si>
  <si>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</si>
  <si>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</si>
  <si>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</si>
  <si>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</si>
  <si>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</si>
  <si>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</si>
  <si>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</si>
  <si>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</si>
  <si>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</si>
  <si>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</si>
  <si>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</si>
  <si>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</si>
  <si>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</si>
  <si>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</si>
  <si>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</si>
  <si>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</si>
  <si>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</si>
  <si>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</si>
  <si>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</si>
  <si>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</si>
  <si>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</si>
  <si>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</si>
  <si>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</si>
  <si>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</si>
  <si>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</si>
  <si>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</si>
  <si>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</si>
  <si>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</si>
  <si>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</si>
  <si>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</si>
  <si>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</si>
  <si>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</si>
  <si>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</si>
  <si>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</si>
  <si>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</si>
  <si>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</si>
  <si>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</si>
  <si>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</si>
  <si>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</si>
  <si>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</si>
  <si>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</si>
  <si>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</si>
  <si>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</si>
  <si>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</si>
  <si>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</si>
  <si>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</si>
  <si>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</si>
  <si>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</si>
  <si>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</si>
  <si>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</si>
  <si>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</si>
  <si>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</si>
  <si>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</si>
  <si>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</si>
  <si>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</si>
  <si>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</si>
  <si>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</si>
  <si>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</si>
  <si>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</si>
  <si>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</si>
  <si>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</si>
  <si>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</si>
  <si>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</si>
  <si>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</si>
  <si>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</si>
  <si>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</si>
  <si>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</si>
  <si>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</si>
  <si>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</si>
  <si>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</si>
  <si>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</si>
  <si>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</si>
  <si>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</si>
  <si>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</si>
  <si>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</si>
  <si>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</si>
  <si>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</si>
  <si>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</si>
  <si>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</si>
  <si>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</si>
  <si>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</si>
  <si>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</si>
  <si>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</si>
  <si>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</si>
  <si>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</si>
  <si>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</si>
  <si>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</si>
  <si>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</si>
  <si>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</si>
  <si>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</si>
  <si>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</si>
  <si>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</si>
  <si>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</si>
  <si>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</si>
  <si>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</si>
  <si>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</si>
  <si>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</si>
  <si>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</si>
  <si>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</si>
  <si>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</si>
  <si>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</si>
  <si>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</si>
  <si>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</si>
  <si>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</si>
  <si>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</si>
  <si>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</si>
  <si>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</si>
  <si>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</si>
  <si>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</si>
  <si>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</si>
  <si>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</si>
  <si>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</si>
  <si>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</si>
  <si>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</si>
  <si>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</si>
  <si>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</si>
  <si>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</si>
  <si>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</si>
  <si>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</si>
  <si>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</si>
  <si>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</si>
  <si>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</si>
  <si>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</si>
  <si>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</si>
  <si>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</si>
  <si>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</si>
  <si>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</si>
  <si>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</si>
  <si>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</si>
  <si>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</si>
  <si>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</si>
  <si>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</si>
  <si>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</si>
  <si>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</si>
  <si>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</si>
  <si>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</si>
  <si>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</si>
  <si>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</si>
  <si>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</si>
  <si>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</si>
  <si>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</si>
  <si>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</si>
  <si>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</si>
  <si>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</si>
  <si>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</si>
  <si>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</si>
  <si>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</si>
  <si>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</si>
  <si>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</si>
  <si>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</si>
  <si>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</si>
  <si>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</si>
  <si>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</si>
  <si>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</si>
  <si>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</si>
  <si>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</si>
  <si>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</si>
  <si>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</si>
  <si>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</si>
  <si>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</si>
  <si>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</si>
  <si>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</si>
  <si>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</si>
  <si>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</si>
  <si>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</si>
  <si>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</si>
  <si>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</si>
  <si>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</si>
  <si>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</si>
  <si>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</si>
  <si>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</si>
  <si>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</si>
  <si>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</si>
  <si>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</si>
  <si>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</si>
  <si>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</si>
  <si>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</si>
  <si>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</si>
  <si>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</si>
  <si>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</si>
  <si>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</si>
  <si>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</si>
  <si>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</si>
  <si>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</si>
  <si>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</si>
  <si>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</si>
  <si>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</si>
  <si>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</si>
  <si>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</si>
  <si>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</si>
  <si>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</si>
  <si>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</si>
  <si>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</si>
  <si>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</si>
  <si>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</si>
  <si>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</si>
  <si>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</si>
  <si>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</si>
  <si>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</si>
  <si>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</si>
  <si>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</si>
  <si>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</si>
  <si>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</si>
  <si>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</si>
  <si>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</si>
  <si>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</si>
  <si>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</si>
  <si>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</si>
  <si>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</si>
  <si>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</si>
  <si>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</si>
  <si>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</si>
  <si>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</si>
  <si>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</si>
  <si>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</si>
  <si>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</si>
  <si>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</si>
  <si>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</si>
  <si>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</si>
  <si>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</si>
  <si>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</si>
  <si>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</si>
  <si>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</si>
  <si>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</si>
  <si>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</si>
  <si>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</si>
  <si>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</si>
  <si>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</si>
  <si>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</si>
  <si>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</si>
  <si>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</si>
  <si>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</si>
  <si>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</si>
  <si>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</si>
  <si>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</si>
  <si>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</si>
  <si>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</si>
  <si>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</si>
  <si>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</si>
  <si>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</si>
  <si>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</si>
  <si>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</si>
  <si>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</si>
  <si>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</si>
  <si>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</si>
  <si>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</si>
  <si>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</si>
  <si>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</si>
  <si>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</si>
  <si>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</si>
  <si>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</si>
  <si>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</si>
  <si>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</si>
  <si>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</si>
  <si>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</si>
  <si>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</si>
  <si>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</si>
  <si>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</si>
  <si>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</si>
  <si>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</si>
  <si>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</si>
  <si>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</si>
  <si>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</si>
  <si>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</si>
  <si>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</si>
  <si>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</si>
  <si>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</si>
  <si>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</si>
  <si>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</si>
  <si>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</si>
  <si>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</si>
  <si>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</si>
  <si>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</si>
  <si>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</si>
  <si>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</si>
  <si>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</si>
  <si>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</si>
  <si>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</si>
  <si>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</si>
  <si>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</si>
  <si>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</si>
  <si>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</si>
  <si>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</si>
  <si>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</si>
  <si>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</si>
  <si>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</si>
  <si>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</si>
  <si>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</si>
  <si>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</si>
  <si>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</si>
  <si>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</si>
  <si>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</si>
  <si>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</si>
  <si>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</si>
  <si>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</si>
  <si>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</si>
  <si>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</si>
  <si>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</si>
  <si>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</si>
  <si>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</si>
  <si>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</si>
  <si>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</si>
  <si>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</si>
  <si>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</si>
  <si>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</si>
  <si>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</si>
  <si>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</si>
  <si>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</si>
  <si>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</si>
  <si>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</si>
  <si>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</si>
  <si>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</si>
  <si>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</si>
  <si>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</si>
  <si>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</si>
  <si>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</si>
  <si>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</si>
  <si>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</si>
  <si>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</si>
  <si>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</si>
  <si>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</si>
  <si>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</si>
  <si>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</si>
  <si>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</si>
  <si>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</si>
  <si>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</si>
  <si>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</si>
  <si>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</si>
  <si>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</si>
  <si>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</si>
  <si>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</si>
  <si>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</si>
  <si>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</si>
  <si>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</si>
  <si>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</si>
  <si>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</si>
  <si>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</si>
  <si>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</si>
  <si>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</si>
  <si>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</si>
  <si>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</si>
  <si>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</si>
  <si>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</si>
  <si>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</si>
  <si>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</si>
  <si>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</si>
  <si>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</si>
  <si>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</si>
  <si>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</si>
  <si>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</si>
  <si>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</si>
  <si>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</si>
  <si>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</si>
  <si>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</si>
  <si>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</si>
  <si>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</si>
  <si>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</si>
  <si>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</si>
  <si>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</si>
  <si>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</si>
  <si>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</si>
  <si>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</si>
  <si>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</si>
  <si>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</si>
  <si>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</si>
  <si>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</si>
  <si>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</si>
  <si>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</si>
  <si>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</si>
  <si>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</si>
  <si>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</si>
  <si>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</si>
  <si>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</si>
  <si>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</si>
  <si>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</si>
  <si>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</si>
  <si>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</si>
  <si>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</si>
  <si>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</si>
  <si>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</si>
  <si>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</si>
  <si>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</si>
  <si>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</si>
  <si>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</si>
  <si>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</si>
  <si>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</si>
  <si>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</si>
  <si>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</si>
  <si>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</si>
  <si>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</si>
  <si>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</si>
  <si>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</si>
  <si>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</si>
  <si>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</si>
  <si>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</si>
  <si>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</si>
  <si>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</si>
  <si>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</si>
  <si>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</si>
  <si>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</si>
  <si>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</si>
  <si>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</si>
  <si>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</si>
  <si>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</si>
  <si>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</si>
  <si>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</si>
  <si>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</si>
  <si>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</si>
  <si>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</si>
  <si>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</si>
  <si>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</si>
  <si>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</si>
  <si>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</si>
  <si>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</si>
  <si>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</si>
  <si>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</si>
  <si>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</si>
  <si>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</si>
  <si>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</si>
  <si>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</si>
  <si>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</si>
  <si>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</si>
  <si>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</si>
  <si>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</si>
  <si>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</si>
  <si>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</si>
  <si>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</si>
  <si>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</si>
  <si>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</si>
  <si>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</si>
  <si>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</si>
  <si>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</si>
  <si>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</si>
  <si>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</si>
  <si>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</si>
  <si>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</si>
  <si>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</si>
  <si>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</si>
  <si>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</si>
  <si>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</si>
  <si>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</si>
  <si>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</si>
  <si>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</si>
  <si>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</si>
  <si>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</si>
  <si>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</si>
  <si>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</si>
  <si>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</si>
  <si>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</si>
  <si>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</si>
  <si>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</si>
  <si>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</si>
  <si>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</si>
  <si>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</si>
  <si>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</si>
  <si>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</si>
  <si>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</si>
  <si>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</si>
  <si>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</si>
  <si>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</si>
  <si>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</si>
  <si>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</si>
  <si>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</si>
  <si>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</si>
  <si>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</si>
  <si>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</si>
  <si>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</si>
  <si>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</si>
  <si>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</si>
  <si>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</si>
  <si>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</si>
  <si>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</si>
  <si>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</si>
  <si>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</si>
  <si>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</si>
  <si>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</si>
  <si>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</si>
  <si>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</si>
  <si>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</si>
  <si>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</si>
  <si>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</si>
  <si>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</si>
  <si>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</si>
  <si>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</si>
  <si>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</si>
  <si>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</si>
  <si>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</si>
  <si>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</si>
  <si>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</si>
  <si>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</si>
  <si>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</si>
  <si>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</si>
  <si>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</si>
  <si>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</si>
  <si>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</si>
  <si>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</si>
  <si>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</si>
  <si>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</si>
  <si>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</si>
  <si>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</si>
  <si>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</si>
  <si>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</si>
  <si>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</si>
  <si>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</si>
  <si>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</si>
  <si>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</si>
  <si>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</si>
  <si>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</si>
  <si>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</si>
  <si>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</si>
  <si>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</si>
  <si>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</si>
  <si>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</si>
  <si>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</si>
  <si>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</si>
  <si>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</si>
  <si>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</si>
  <si>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</si>
  <si>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</si>
  <si>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</si>
  <si>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</si>
  <si>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</si>
  <si>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</si>
  <si>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</si>
  <si>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</si>
  <si>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</si>
  <si>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</si>
  <si>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</si>
  <si>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</si>
  <si>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</si>
  <si>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</si>
  <si>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</si>
  <si>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</si>
  <si>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</si>
  <si>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</si>
  <si>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</si>
  <si>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</si>
  <si>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</si>
  <si>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</si>
  <si>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</si>
  <si>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</si>
  <si>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</si>
  <si>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</si>
  <si>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</si>
  <si>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</si>
  <si>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</si>
  <si>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</si>
  <si>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</si>
  <si>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</si>
  <si>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</si>
  <si>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</si>
  <si>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</si>
  <si>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</si>
  <si>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</si>
  <si>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</si>
  <si>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</si>
  <si>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</si>
  <si>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</si>
  <si>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</si>
  <si>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</si>
  <si>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</si>
  <si>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</si>
  <si>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</si>
  <si>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</si>
  <si>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</si>
  <si>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</si>
  <si>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</si>
  <si>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</si>
  <si>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</si>
  <si>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</si>
  <si>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</si>
  <si>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</si>
  <si>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</si>
  <si>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</si>
  <si>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</si>
  <si>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</si>
  <si>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</si>
  <si>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</si>
  <si>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</si>
  <si>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</si>
  <si>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</si>
  <si>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</si>
  <si>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</si>
  <si>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</si>
  <si>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</si>
  <si>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</si>
  <si>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</si>
  <si>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</si>
  <si>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</si>
  <si>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</si>
  <si>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</si>
  <si>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</si>
  <si>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</si>
  <si>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</si>
  <si>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</si>
  <si>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</si>
  <si>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</si>
  <si>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</si>
  <si>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</si>
  <si>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</si>
  <si>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</si>
  <si>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</si>
  <si>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</si>
  <si>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</si>
  <si>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</si>
  <si>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</si>
  <si>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</si>
  <si>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</si>
  <si>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</si>
  <si>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</si>
  <si>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</si>
  <si>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</si>
  <si>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</si>
  <si>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</si>
  <si>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</si>
  <si>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</si>
  <si>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</si>
  <si>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</si>
  <si>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</si>
  <si>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</si>
  <si>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</si>
  <si>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</si>
  <si>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</si>
  <si>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</si>
  <si>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</si>
  <si>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</si>
  <si>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</si>
  <si>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</si>
  <si>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</si>
  <si>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</si>
  <si>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</si>
  <si>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</si>
  <si>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</si>
  <si>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</si>
  <si>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</si>
  <si>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</si>
  <si>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</si>
  <si>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</si>
  <si>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</si>
  <si>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</si>
  <si>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</si>
  <si>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</si>
  <si>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</si>
  <si>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</si>
  <si>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</si>
  <si>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</si>
  <si>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</si>
  <si>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</si>
  <si>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</si>
  <si>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</si>
  <si>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</si>
  <si>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</si>
  <si>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</si>
  <si>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</si>
  <si>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</si>
  <si>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</si>
  <si>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</si>
  <si>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</si>
  <si>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</si>
  <si>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</si>
  <si>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</si>
  <si>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</si>
  <si>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</si>
  <si>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</si>
  <si>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</si>
  <si>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</si>
  <si>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</si>
  <si>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</si>
  <si>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</si>
  <si>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</si>
  <si>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</si>
  <si>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</si>
  <si>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</si>
  <si>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</si>
  <si>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</si>
  <si>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</si>
  <si>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</si>
  <si>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</si>
  <si>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</si>
  <si>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</si>
  <si>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</si>
  <si>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</si>
  <si>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</si>
  <si>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</si>
  <si>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</si>
  <si>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</si>
  <si>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</si>
  <si>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</si>
  <si>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</si>
  <si>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</si>
  <si>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</si>
  <si>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</si>
  <si>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</si>
  <si>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</si>
  <si>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</si>
  <si>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</si>
  <si>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</si>
  <si>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</si>
  <si>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</si>
  <si>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</si>
  <si>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</si>
  <si>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</si>
  <si>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</si>
  <si>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</si>
  <si>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</si>
  <si>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</si>
  <si>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</si>
  <si>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</si>
  <si>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</si>
  <si>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</si>
  <si>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</si>
  <si>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</si>
  <si>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</si>
  <si>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</si>
  <si>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</si>
  <si>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</si>
  <si>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</si>
  <si>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</si>
  <si>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</si>
  <si>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</si>
  <si>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</si>
  <si>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</si>
  <si>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</si>
  <si>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</si>
  <si>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</si>
  <si>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</si>
  <si>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</si>
  <si>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</si>
  <si>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</si>
  <si>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</si>
  <si>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</si>
  <si>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</si>
  <si>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</si>
  <si>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</si>
  <si>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</si>
  <si>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</si>
  <si>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</si>
  <si>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</si>
  <si>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</si>
  <si>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</si>
  <si>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</si>
  <si>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</si>
  <si>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</si>
  <si>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</si>
  <si>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</si>
  <si>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</si>
  <si>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</si>
  <si>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</si>
  <si>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</si>
  <si>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</si>
  <si>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</si>
  <si>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</si>
  <si>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</si>
  <si>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</si>
  <si>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</si>
  <si>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</si>
  <si>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</si>
  <si>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</si>
  <si>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</si>
  <si>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</si>
  <si>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</si>
  <si>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</si>
  <si>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</si>
  <si>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</si>
  <si>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</si>
  <si>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</si>
  <si>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</si>
  <si>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</si>
  <si>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</si>
  <si>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</si>
  <si>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</si>
  <si>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</si>
  <si>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</si>
  <si>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</si>
  <si>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</si>
  <si>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</si>
  <si>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</si>
  <si>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</si>
  <si>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</si>
  <si>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</si>
  <si>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</si>
  <si>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</si>
  <si>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</si>
  <si>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</si>
  <si>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</si>
  <si>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</si>
  <si>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</si>
  <si>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</si>
  <si>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</si>
  <si>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</si>
  <si>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</si>
  <si>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</si>
  <si>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</si>
  <si>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</si>
  <si>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</si>
  <si>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</si>
  <si>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</si>
  <si>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</si>
  <si>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</si>
  <si>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</si>
  <si>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</si>
  <si>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</si>
  <si>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</si>
  <si>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</si>
  <si>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</si>
  <si>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</si>
  <si>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</si>
  <si>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</si>
  <si>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</si>
  <si>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</si>
  <si>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</si>
  <si>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</si>
  <si>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</si>
  <si>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</si>
  <si>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</si>
  <si>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</si>
  <si>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</si>
  <si>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</si>
  <si>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</si>
  <si>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</si>
  <si>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</si>
  <si>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</si>
  <si>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</si>
  <si>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</si>
  <si>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</si>
  <si>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</si>
  <si>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</si>
  <si>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</si>
  <si>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</si>
  <si>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</si>
  <si>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</si>
  <si>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</si>
  <si>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</si>
  <si>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</si>
  <si>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</si>
  <si>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</si>
  <si>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</si>
  <si>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</si>
  <si>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</si>
  <si>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</si>
  <si>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</si>
  <si>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</si>
  <si>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</si>
  <si>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</si>
  <si>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</si>
  <si>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</si>
  <si>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</si>
  <si>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</si>
  <si>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</si>
  <si>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</si>
  <si>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</si>
  <si>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</si>
  <si>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</si>
  <si>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</si>
  <si>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</si>
  <si>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</si>
  <si>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</si>
  <si>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</si>
  <si>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</si>
  <si>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</si>
  <si>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</si>
  <si>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</si>
  <si>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</si>
  <si>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</si>
  <si>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</si>
  <si>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</si>
  <si>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</si>
  <si>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</si>
  <si>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</si>
  <si>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</si>
  <si>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</si>
  <si>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</si>
  <si>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</si>
  <si>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</si>
  <si>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</si>
  <si>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</si>
  <si>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</si>
  <si>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</si>
  <si>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</si>
  <si>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</si>
  <si>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</si>
  <si>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</si>
  <si>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</si>
  <si>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</si>
  <si>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</si>
  <si>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</si>
  <si>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</si>
  <si>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</si>
  <si>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</si>
  <si>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</si>
  <si>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</si>
  <si>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</si>
  <si>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</si>
  <si>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</si>
  <si>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</si>
  <si>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</si>
  <si>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</si>
  <si>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</si>
  <si>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</si>
  <si>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</si>
  <si>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</si>
  <si>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</si>
  <si>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</si>
  <si>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</si>
  <si>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</si>
  <si>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</si>
  <si>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</si>
  <si>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</si>
  <si>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</si>
  <si>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</si>
  <si>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</si>
  <si>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</si>
  <si>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</si>
  <si>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</si>
  <si>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</si>
  <si>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</si>
  <si>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</si>
  <si>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</si>
  <si>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</si>
  <si>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</si>
  <si>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</si>
  <si>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</si>
  <si>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</si>
  <si>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</si>
  <si>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</si>
  <si>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</si>
  <si>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</si>
  <si>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</si>
  <si>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</si>
  <si>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</si>
  <si>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</si>
  <si>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</si>
  <si>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</si>
  <si>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</si>
  <si>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</si>
  <si>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</si>
  <si>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</si>
  <si>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</si>
  <si>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</si>
  <si>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</si>
  <si>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</si>
  <si>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</si>
  <si>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</si>
  <si>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</si>
  <si>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</si>
  <si>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</si>
  <si>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</si>
  <si>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</si>
  <si>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</si>
  <si>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</si>
  <si>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</si>
  <si>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</si>
  <si>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</si>
  <si>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</si>
  <si>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</si>
  <si>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</si>
  <si>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</si>
  <si>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</si>
  <si>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</si>
  <si>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</si>
  <si>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</si>
  <si>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</si>
  <si>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</si>
  <si>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</si>
  <si>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</si>
  <si>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</si>
  <si>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</si>
  <si>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</si>
  <si>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</si>
  <si>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</si>
  <si>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</si>
  <si>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</si>
  <si>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</si>
  <si>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</si>
  <si>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</si>
  <si>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</si>
  <si>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</si>
  <si>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</si>
  <si>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</si>
  <si>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</si>
  <si>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</si>
  <si>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</si>
  <si>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</si>
  <si>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</si>
  <si>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</si>
  <si>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</si>
  <si>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</si>
  <si>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</si>
  <si>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</si>
  <si>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</si>
  <si>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</si>
  <si>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</si>
  <si>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</si>
  <si>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</si>
  <si>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</si>
  <si>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</si>
  <si>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</si>
  <si>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</si>
  <si>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</si>
  <si>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</si>
  <si>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</si>
  <si>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</si>
  <si>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</si>
  <si>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</si>
  <si>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</si>
  <si>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</si>
  <si>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</si>
  <si>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</si>
  <si>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</si>
  <si>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</si>
  <si>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</si>
  <si>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</si>
  <si>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</si>
  <si>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</si>
  <si>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</si>
  <si>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</si>
  <si>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</si>
  <si>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</si>
  <si>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</si>
  <si>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</si>
  <si>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</si>
  <si>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</si>
  <si>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</si>
  <si>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</si>
  <si>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</si>
  <si>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</si>
  <si>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</si>
  <si>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</si>
  <si>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</si>
  <si>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</si>
  <si>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</si>
  <si>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</si>
  <si>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</si>
  <si>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</si>
  <si>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</si>
  <si>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</si>
  <si>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</si>
  <si>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</si>
  <si>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</si>
  <si>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</si>
  <si>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</si>
  <si>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</si>
  <si>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</si>
  <si>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</si>
  <si>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</si>
  <si>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</si>
  <si>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</si>
  <si>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</si>
  <si>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</si>
  <si>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</si>
  <si>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</si>
  <si>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</si>
  <si>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</si>
  <si>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</si>
  <si>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</si>
  <si>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</si>
  <si>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</si>
  <si>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</si>
  <si>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</si>
  <si>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</si>
  <si>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</si>
  <si>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</si>
  <si>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</si>
  <si>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</si>
  <si>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</si>
  <si>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</si>
  <si>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</si>
  <si>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</si>
  <si>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</si>
  <si>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</si>
  <si>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</si>
  <si>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</si>
  <si>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</si>
  <si>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</si>
  <si>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</si>
  <si>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</si>
  <si>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</si>
  <si>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</si>
  <si>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</si>
  <si>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</si>
  <si>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</si>
  <si>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</si>
  <si>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</si>
  <si>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</si>
  <si>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</si>
  <si>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</si>
  <si>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</si>
  <si>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</si>
  <si>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</si>
  <si>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</si>
  <si>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</si>
  <si>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</si>
  <si>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</si>
  <si>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</si>
  <si>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</si>
  <si>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</si>
  <si>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</si>
  <si>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</si>
  <si>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</si>
  <si>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</si>
  <si>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</si>
  <si>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</si>
  <si>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</si>
  <si>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</si>
  <si>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</si>
  <si>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</si>
  <si>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</si>
  <si>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</si>
  <si>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</si>
  <si>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</si>
  <si>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</si>
  <si>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</si>
  <si>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</si>
  <si>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</si>
  <si>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</si>
  <si>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</si>
  <si>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</si>
  <si>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</si>
  <si>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</si>
  <si>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</si>
  <si>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</si>
  <si>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</si>
  <si>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</si>
  <si>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</si>
  <si>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</si>
  <si>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</si>
  <si>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</si>
  <si>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</si>
  <si>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</si>
  <si>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</si>
  <si>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</si>
  <si>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</si>
  <si>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</si>
  <si>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</si>
  <si>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</si>
  <si>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</si>
  <si>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</si>
  <si>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</si>
  <si>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</si>
  <si>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</si>
  <si>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</si>
  <si>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</si>
  <si>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</si>
  <si>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</si>
  <si>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</si>
  <si>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</si>
  <si>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</si>
  <si>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</si>
  <si>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</si>
  <si>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</si>
  <si>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</si>
  <si>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</si>
  <si>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</si>
  <si>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</si>
  <si>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</si>
  <si>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</si>
  <si>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</si>
  <si>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</si>
  <si>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</si>
  <si>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</si>
  <si>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</si>
  <si>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</si>
  <si>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</si>
  <si>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</si>
  <si>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</si>
  <si>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</si>
  <si>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</si>
  <si>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</si>
  <si>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</si>
  <si>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</si>
  <si>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</si>
  <si>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</si>
  <si>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</si>
  <si>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</si>
  <si>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</si>
  <si>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</si>
  <si>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</si>
  <si>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</si>
  <si>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</si>
  <si>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</si>
  <si>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</si>
  <si>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</si>
  <si>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</si>
  <si>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</si>
  <si>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</si>
  <si>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</si>
  <si>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</si>
  <si>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</si>
  <si>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</si>
  <si>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</si>
  <si>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</si>
  <si>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</si>
  <si>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</si>
  <si>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</si>
  <si>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</si>
  <si>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</si>
  <si>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</si>
  <si>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</si>
  <si>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</si>
  <si>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</si>
  <si>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</si>
  <si>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</si>
  <si>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</si>
  <si>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</si>
  <si>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</si>
  <si>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</si>
  <si>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</si>
  <si>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</si>
  <si>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</si>
  <si>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</si>
  <si>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</si>
  <si>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</si>
  <si>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</si>
  <si>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</si>
  <si>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</si>
  <si>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</si>
  <si>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</si>
  <si>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</si>
  <si>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</si>
  <si>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</si>
  <si>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</si>
  <si>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</si>
  <si>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</si>
  <si>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</si>
  <si>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</si>
  <si>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</si>
  <si>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</si>
  <si>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</si>
  <si>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</si>
  <si>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</si>
  <si>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</si>
  <si>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</si>
  <si>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</si>
  <si>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</si>
  <si>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</si>
  <si>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</si>
  <si>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</si>
  <si>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</si>
  <si>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</si>
  <si>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</si>
  <si>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</si>
  <si>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</si>
  <si>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</si>
  <si>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</si>
  <si>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</si>
  <si>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</si>
  <si>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</si>
  <si>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</si>
  <si>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</si>
  <si>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</si>
  <si>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</si>
  <si>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</si>
  <si>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</si>
  <si>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</si>
  <si>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</si>
  <si>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</si>
  <si>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</si>
  <si>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</si>
  <si>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</si>
  <si>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</si>
  <si>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</si>
  <si>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</si>
  <si>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</si>
  <si>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</si>
  <si>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</si>
  <si>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</si>
  <si>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</si>
  <si>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</si>
  <si>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</si>
  <si>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</si>
  <si>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</si>
  <si>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</si>
  <si>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</si>
  <si>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</si>
  <si>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</si>
  <si>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</si>
  <si>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</si>
  <si>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</si>
  <si>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</si>
  <si>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</si>
  <si>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</si>
  <si>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</si>
  <si>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</si>
  <si>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</si>
  <si>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</si>
  <si>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</si>
  <si>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</si>
  <si>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</si>
  <si>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</si>
  <si>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</si>
  <si>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</si>
  <si>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</si>
  <si>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</si>
  <si>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</si>
  <si>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</si>
  <si>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</si>
  <si>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</si>
  <si>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</si>
  <si>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</si>
  <si>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</si>
  <si>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</si>
  <si>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</si>
  <si>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</si>
  <si>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</si>
  <si>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</si>
  <si>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</si>
  <si>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</si>
  <si>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</si>
  <si>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</si>
  <si>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</si>
  <si>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</si>
  <si>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</si>
  <si>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</si>
  <si>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</si>
  <si>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</si>
  <si>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</si>
  <si>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</si>
  <si>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</si>
  <si>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</si>
  <si>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</si>
  <si>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</si>
  <si>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</si>
  <si>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</si>
  <si>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</si>
  <si>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</si>
  <si>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</si>
  <si>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</si>
  <si>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</si>
  <si>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</si>
  <si>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</si>
  <si>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</si>
  <si>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</si>
  <si>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</si>
  <si>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</si>
  <si>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</si>
  <si>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</si>
  <si>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</si>
  <si>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</si>
  <si>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</si>
  <si>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</si>
  <si>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</si>
  <si>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</si>
  <si>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</si>
  <si>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</si>
  <si>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</si>
  <si>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</si>
  <si>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</si>
  <si>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</si>
  <si>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</si>
  <si>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</si>
  <si>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</si>
  <si>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</si>
  <si>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</si>
  <si>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</si>
  <si>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</si>
  <si>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</si>
  <si>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</si>
  <si>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</si>
  <si>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</si>
  <si>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</si>
  <si>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</si>
  <si>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</si>
  <si>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</si>
  <si>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</si>
  <si>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</si>
  <si>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</si>
  <si>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</si>
  <si>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</si>
  <si>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</si>
  <si>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</si>
  <si>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</si>
  <si>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</si>
  <si>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</si>
  <si>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</si>
  <si>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</si>
  <si>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</si>
  <si>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</si>
  <si>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</si>
  <si>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</si>
  <si>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</si>
  <si>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</si>
  <si>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</si>
  <si>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</si>
  <si>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</si>
  <si>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</si>
  <si>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</si>
  <si>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</si>
  <si>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</si>
  <si>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</si>
  <si>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</si>
  <si>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</si>
  <si>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</si>
  <si>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</si>
  <si>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</si>
  <si>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</si>
  <si>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</si>
  <si>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</si>
  <si>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</si>
  <si>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</si>
  <si>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</si>
  <si>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</si>
  <si>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</si>
  <si>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</si>
  <si>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</si>
  <si>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</si>
  <si>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</si>
  <si>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</si>
  <si>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</si>
  <si>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</si>
  <si>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</si>
  <si>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</si>
  <si>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</si>
  <si>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</si>
  <si>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</si>
  <si>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</si>
  <si>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</si>
  <si>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</si>
  <si>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</si>
  <si>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</si>
  <si>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</si>
  <si>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</si>
  <si>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</si>
  <si>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</si>
  <si>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</si>
  <si>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</si>
  <si>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</si>
  <si>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</si>
  <si>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</si>
  <si>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</si>
  <si>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</si>
  <si>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</si>
  <si>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</si>
  <si>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</si>
  <si>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</si>
  <si>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</si>
  <si>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</si>
  <si>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</si>
  <si>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</si>
  <si>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</si>
  <si>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</si>
  <si>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</si>
  <si>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</si>
  <si>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</si>
  <si>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</si>
  <si>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</si>
  <si>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</si>
  <si>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</si>
  <si>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</si>
  <si>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</si>
  <si>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</si>
  <si>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</si>
  <si>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</si>
  <si>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</si>
  <si>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</si>
  <si>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</si>
  <si>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</si>
  <si>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</si>
  <si>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</si>
  <si>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</si>
  <si>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</si>
  <si>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</si>
  <si>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</si>
  <si>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</si>
  <si>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</si>
  <si>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</si>
  <si>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</si>
  <si>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</si>
  <si>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</si>
  <si>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</si>
  <si>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</si>
  <si>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</si>
  <si>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</si>
  <si>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</si>
  <si>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</si>
  <si>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</si>
  <si>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</si>
  <si>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</si>
  <si>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</si>
  <si>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</si>
  <si>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</si>
  <si>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</si>
  <si>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</si>
  <si>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</si>
  <si>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</si>
  <si>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</si>
  <si>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</si>
  <si>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</si>
  <si>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</si>
  <si>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</si>
  <si>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</si>
  <si>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</si>
  <si>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</si>
  <si>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</si>
  <si>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</si>
  <si>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</si>
  <si>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</si>
  <si>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</si>
  <si>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</si>
  <si>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</si>
  <si>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</si>
  <si>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</si>
  <si>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</si>
  <si>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</si>
  <si>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</si>
  <si>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</si>
  <si>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</si>
  <si>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</si>
  <si>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</si>
  <si>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</si>
  <si>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</si>
  <si>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</si>
  <si>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</si>
  <si>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</si>
  <si>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</si>
  <si>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</si>
  <si>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</si>
  <si>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</si>
  <si>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</si>
  <si>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</si>
  <si>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</si>
  <si>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</si>
  <si>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</si>
  <si>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</si>
  <si>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</si>
  <si>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</si>
  <si>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</si>
  <si>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</si>
  <si>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</si>
  <si>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</si>
  <si>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</si>
  <si>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</si>
  <si>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</si>
  <si>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</si>
  <si>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</si>
  <si>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</si>
  <si>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</si>
  <si>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</si>
  <si>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</si>
  <si>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</si>
  <si>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</si>
  <si>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</si>
  <si>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</si>
  <si>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</si>
  <si>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</si>
  <si>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</si>
  <si>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</si>
  <si>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</si>
  <si>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</si>
  <si>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</si>
  <si>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</si>
  <si>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</si>
  <si>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</si>
  <si>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</si>
  <si>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</si>
  <si>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</si>
  <si>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</si>
  <si>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</si>
  <si>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</si>
  <si>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</si>
  <si>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</si>
  <si>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</si>
  <si>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</si>
  <si>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</si>
  <si>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</si>
  <si>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</si>
  <si>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</si>
  <si>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</si>
  <si>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</si>
  <si>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</si>
  <si>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</si>
  <si>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</si>
  <si>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</si>
  <si>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</si>
  <si>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</si>
  <si>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</si>
  <si>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</si>
  <si>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</si>
  <si>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</si>
  <si>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</si>
  <si>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</si>
  <si>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</si>
  <si>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</si>
  <si>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</si>
  <si>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</si>
  <si>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</si>
  <si>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</si>
  <si>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</si>
  <si>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</si>
  <si>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</si>
  <si>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</si>
  <si>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</si>
  <si>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</si>
  <si>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</si>
  <si>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</si>
  <si>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</si>
  <si>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</si>
  <si>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</si>
  <si>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</si>
  <si>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</si>
  <si>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</si>
  <si>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</si>
  <si>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</si>
  <si>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</si>
  <si>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</si>
  <si>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</si>
  <si>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</si>
  <si>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</si>
  <si>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</si>
  <si>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</si>
  <si>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</si>
  <si>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</si>
  <si>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</si>
  <si>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</si>
  <si>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</si>
  <si>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</si>
  <si>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</si>
  <si>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</si>
  <si>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</si>
  <si>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</si>
  <si>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</si>
  <si>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</si>
  <si>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</si>
  <si>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</si>
  <si>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</si>
  <si>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</si>
  <si>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</si>
  <si>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</si>
  <si>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</si>
  <si>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</si>
  <si>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</si>
  <si>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</si>
  <si>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</si>
  <si>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</si>
  <si>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</si>
  <si>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</si>
  <si>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</si>
  <si>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</si>
  <si>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</si>
  <si>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</si>
  <si>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</si>
  <si>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</si>
  <si>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</si>
  <si>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</si>
  <si>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</si>
  <si>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</si>
  <si>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</si>
  <si>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</si>
  <si>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</si>
  <si>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</si>
  <si>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</si>
  <si>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</si>
  <si>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</si>
  <si>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</si>
  <si>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</si>
  <si>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</si>
  <si>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</si>
  <si>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</si>
  <si>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</si>
  <si>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</si>
  <si>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</si>
  <si>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</si>
  <si>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</si>
  <si>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</si>
  <si>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</si>
  <si>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</si>
  <si>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</si>
  <si>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</si>
  <si>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</si>
  <si>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</si>
  <si>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</si>
  <si>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</si>
  <si>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</si>
  <si>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</si>
  <si>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</si>
  <si>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</si>
  <si>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</si>
  <si>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</si>
  <si>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</si>
  <si>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</si>
  <si>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</si>
  <si>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</si>
  <si>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</si>
  <si>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</si>
  <si>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</si>
  <si>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</si>
  <si>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</si>
  <si>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</si>
  <si>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</si>
  <si>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</si>
  <si>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</si>
  <si>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</si>
  <si>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</si>
  <si>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</si>
  <si>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</si>
  <si>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</si>
  <si>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</si>
  <si>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</si>
  <si>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</si>
  <si>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</si>
  <si>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</si>
  <si>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</si>
  <si>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</si>
  <si>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</si>
  <si>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</si>
  <si>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</si>
  <si>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</si>
  <si>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</si>
  <si>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</si>
  <si>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</si>
  <si>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</si>
  <si>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</si>
  <si>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</si>
  <si>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</si>
  <si>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</si>
  <si>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</si>
  <si>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</si>
  <si>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</si>
  <si>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</si>
  <si>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</si>
  <si>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</si>
  <si>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</si>
  <si>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</si>
  <si>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</si>
  <si>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</si>
  <si>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</si>
  <si>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</si>
  <si>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</si>
  <si>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</si>
  <si>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</si>
  <si>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</si>
  <si>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</si>
  <si>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</si>
  <si>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</si>
  <si>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</si>
  <si>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</si>
  <si>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</si>
  <si>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</si>
  <si>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</si>
  <si>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</si>
  <si>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</si>
  <si>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</si>
  <si>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</si>
  <si>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</si>
  <si>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</si>
  <si>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</si>
  <si>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</si>
  <si>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</si>
  <si>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</si>
  <si>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</si>
  <si>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</si>
  <si>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</si>
  <si>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</si>
  <si>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</si>
  <si>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</si>
  <si>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</si>
  <si>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</si>
  <si>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</si>
  <si>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</si>
  <si>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</si>
  <si>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</si>
  <si>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</si>
  <si>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</si>
  <si>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</si>
  <si>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</si>
  <si>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</si>
  <si>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</si>
  <si>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</si>
  <si>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</si>
  <si>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</si>
  <si>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</si>
  <si>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</si>
  <si>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</si>
  <si>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</si>
  <si>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</si>
  <si>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</si>
  <si>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</si>
  <si>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</si>
  <si>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</si>
  <si>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</si>
  <si>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</si>
  <si>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</si>
  <si>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</si>
  <si>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</si>
  <si>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</si>
  <si>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</si>
  <si>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</si>
  <si>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</si>
  <si>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</si>
  <si>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</si>
  <si>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</si>
  <si>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</si>
  <si>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</si>
  <si>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</si>
  <si>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</si>
  <si>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</si>
  <si>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</si>
  <si>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</si>
  <si>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</si>
  <si>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</si>
  <si>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</si>
  <si>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</si>
  <si>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</si>
  <si>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</si>
  <si>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</si>
  <si>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</si>
  <si>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</si>
  <si>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</si>
  <si>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</si>
  <si>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</si>
  <si>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</si>
  <si>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</si>
  <si>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</si>
  <si>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</si>
  <si>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</si>
  <si>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</si>
  <si>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</si>
  <si>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</si>
  <si>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</si>
  <si>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</si>
  <si>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</si>
  <si>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</si>
  <si>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</si>
  <si>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</si>
  <si>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</si>
  <si>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</si>
  <si>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</si>
  <si>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</si>
  <si>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</si>
  <si>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</si>
  <si>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</si>
  <si>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</si>
  <si>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</si>
  <si>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</si>
  <si>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</si>
  <si>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</si>
  <si>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</si>
  <si>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</si>
  <si>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</si>
  <si>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</si>
  <si>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</si>
  <si>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</si>
  <si>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</si>
  <si>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</si>
  <si>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</si>
  <si>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</si>
  <si>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</si>
  <si>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</si>
  <si>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</si>
  <si>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</si>
  <si>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</si>
  <si>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</si>
  <si>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</si>
  <si>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</si>
  <si>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</si>
  <si>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</si>
  <si>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</si>
  <si>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</si>
  <si>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</si>
  <si>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</si>
  <si>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</si>
  <si>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</si>
  <si>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</si>
  <si>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</si>
  <si>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</si>
  <si>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</si>
  <si>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</si>
  <si>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</si>
  <si>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</si>
  <si>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</si>
  <si>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</si>
  <si>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</si>
  <si>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</si>
  <si>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</si>
  <si>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</si>
  <si>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</si>
  <si>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</si>
  <si>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</si>
  <si>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</si>
  <si>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</si>
  <si>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</si>
  <si>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</si>
  <si>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</si>
  <si>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</si>
  <si>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</si>
  <si>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</si>
  <si>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</si>
  <si>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</si>
  <si>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</si>
  <si>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</si>
  <si>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</si>
  <si>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</si>
  <si>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</si>
  <si>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</si>
  <si>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</si>
  <si>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</si>
  <si>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</si>
  <si>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</si>
  <si>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</si>
  <si>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</si>
  <si>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</si>
  <si>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</si>
  <si>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</si>
  <si>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</si>
  <si>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</si>
  <si>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</si>
  <si>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</si>
  <si>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</si>
  <si>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</si>
  <si>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</si>
  <si>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</si>
  <si>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</si>
  <si>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</si>
  <si>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</si>
  <si>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</si>
  <si>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</si>
  <si>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</si>
  <si>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</si>
  <si>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</si>
  <si>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</si>
  <si>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</si>
  <si>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</si>
  <si>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</si>
  <si>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</si>
  <si>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</si>
  <si>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</si>
  <si>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</si>
  <si>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</si>
  <si>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</si>
  <si>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</si>
  <si>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</si>
  <si>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</si>
  <si>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</si>
  <si>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</si>
  <si>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</si>
  <si>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</si>
  <si>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</si>
  <si>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</si>
  <si>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</si>
  <si>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</si>
  <si>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</si>
  <si>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</si>
  <si>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</si>
  <si>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</si>
  <si>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</si>
  <si>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</si>
  <si>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</si>
  <si>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</si>
  <si>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</si>
  <si>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</si>
  <si>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</si>
  <si>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</si>
  <si>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</si>
  <si>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</si>
  <si>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</si>
  <si>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</si>
  <si>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</si>
  <si>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</si>
  <si>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</si>
  <si>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</si>
  <si>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</si>
  <si>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</si>
  <si>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</si>
  <si>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</si>
  <si>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</si>
  <si>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</si>
  <si>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</si>
  <si>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</si>
  <si>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</si>
  <si>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</si>
  <si>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</si>
  <si>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</si>
  <si>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</si>
  <si>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</si>
  <si>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</si>
  <si>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</si>
  <si>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</si>
  <si>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</si>
  <si>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</si>
  <si>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</si>
  <si>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</si>
  <si>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</si>
  <si>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</si>
  <si>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</si>
  <si>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</si>
  <si>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</si>
  <si>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</si>
  <si>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</si>
  <si>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</si>
  <si>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</si>
  <si>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</si>
  <si>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</si>
  <si>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</si>
  <si>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</si>
  <si>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</si>
  <si>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</si>
  <si>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</si>
  <si>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</si>
  <si>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</si>
  <si>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</si>
  <si>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</si>
  <si>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</si>
  <si>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</si>
  <si>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</si>
  <si>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</si>
  <si>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</si>
  <si>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</si>
  <si>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</si>
  <si>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</si>
  <si>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</si>
  <si>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</si>
  <si>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</si>
  <si>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</si>
  <si>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</si>
  <si>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</si>
  <si>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</si>
  <si>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</si>
  <si>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</si>
  <si>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</si>
  <si>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</si>
  <si>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</si>
  <si>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</si>
  <si>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</si>
  <si>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</si>
  <si>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</si>
  <si>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</si>
  <si>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</si>
  <si>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</si>
  <si>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</si>
  <si>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</si>
  <si>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</si>
  <si>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</si>
  <si>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</si>
  <si>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</si>
  <si>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</si>
  <si>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</si>
  <si>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</si>
  <si>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</si>
  <si>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</si>
  <si>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</si>
  <si>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</si>
  <si>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</si>
  <si>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</si>
  <si>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</si>
  <si>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</si>
  <si>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</si>
  <si>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</si>
  <si>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</si>
  <si>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</si>
  <si>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</si>
  <si>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</si>
  <si>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</si>
  <si>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</si>
  <si>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</si>
  <si>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</si>
  <si>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</si>
  <si>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</si>
  <si>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</si>
  <si>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</si>
  <si>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</si>
  <si>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</si>
  <si>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</si>
  <si>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</si>
  <si>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</si>
  <si>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</si>
  <si>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</si>
  <si>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</si>
  <si>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</si>
  <si>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</si>
  <si>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</si>
  <si>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</si>
  <si>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</si>
  <si>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</si>
  <si>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</si>
  <si>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</si>
  <si>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</si>
  <si>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</si>
  <si>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</si>
  <si>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</si>
  <si>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</si>
  <si>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</si>
  <si>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</si>
  <si>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</si>
  <si>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</si>
  <si>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</si>
  <si>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</si>
  <si>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</si>
  <si>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</si>
  <si>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</si>
  <si>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</si>
  <si>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</si>
  <si>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</si>
  <si>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</si>
  <si>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</si>
  <si>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</si>
  <si>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</si>
  <si>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</si>
  <si>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</si>
  <si>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</si>
  <si>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</si>
  <si>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</si>
  <si>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</si>
  <si>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</si>
  <si>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</si>
  <si>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</si>
  <si>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</si>
  <si>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</si>
  <si>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</si>
  <si>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</si>
  <si>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</si>
  <si>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</si>
  <si>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</si>
  <si>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</si>
  <si>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</si>
  <si>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</si>
  <si>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</si>
  <si>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</si>
  <si>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</si>
  <si>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</si>
  <si>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</si>
  <si>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</si>
  <si>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</si>
  <si>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</si>
  <si>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</si>
  <si>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</si>
  <si>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</si>
  <si>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</si>
  <si>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</si>
  <si>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</si>
  <si>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</si>
  <si>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</si>
  <si>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</si>
  <si>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</si>
  <si>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</si>
  <si>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</si>
  <si>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</si>
  <si>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</si>
  <si>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</si>
  <si>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</si>
  <si>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</si>
  <si>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</si>
  <si>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</si>
  <si>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</si>
  <si>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</si>
  <si>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</si>
  <si>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</si>
  <si>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</si>
  <si>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</si>
  <si>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</si>
  <si>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</si>
  <si>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</si>
  <si>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</si>
  <si>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</si>
  <si>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</si>
  <si>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</si>
  <si>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</si>
  <si>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</si>
  <si>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</si>
  <si>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</si>
  <si>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</si>
  <si>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</si>
  <si>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</si>
  <si>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</si>
  <si>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</si>
  <si>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</si>
  <si>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</si>
  <si>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</si>
  <si>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</si>
  <si>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</si>
  <si>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</si>
  <si>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</si>
  <si>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</si>
  <si>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</si>
  <si>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</si>
  <si>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</si>
  <si>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</si>
  <si>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</si>
  <si>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</si>
  <si>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</si>
  <si>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</si>
  <si>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</si>
  <si>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</si>
  <si>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</si>
  <si>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</si>
  <si>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</si>
  <si>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</si>
  <si>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</si>
  <si>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</si>
  <si>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</si>
  <si>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</si>
  <si>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</si>
  <si>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</si>
  <si>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</si>
  <si>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</si>
  <si>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</si>
  <si>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</si>
  <si>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</si>
  <si>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</si>
  <si>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</si>
  <si>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</si>
  <si>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</si>
  <si>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</si>
  <si>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</si>
  <si>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</si>
  <si>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</si>
  <si>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</si>
  <si>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</si>
  <si>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</si>
  <si>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</si>
  <si>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</si>
  <si>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</si>
  <si>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</si>
  <si>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</si>
  <si>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</si>
  <si>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</si>
  <si>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</si>
  <si>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</si>
  <si>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</si>
  <si>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</si>
  <si>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</si>
  <si>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</si>
  <si>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</si>
  <si>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</si>
  <si>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</si>
  <si>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</si>
  <si>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</si>
  <si>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</si>
  <si>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</si>
  <si>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</si>
  <si>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</si>
  <si>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</si>
  <si>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</si>
  <si>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</si>
  <si>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</si>
  <si>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</si>
  <si>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</si>
  <si>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</si>
  <si>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</si>
  <si>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</si>
  <si>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</si>
  <si>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</si>
  <si>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</si>
  <si>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</si>
  <si>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</si>
  <si>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</si>
  <si>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</si>
  <si>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</si>
  <si>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</si>
  <si>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</si>
  <si>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</si>
  <si>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</si>
  <si>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</si>
  <si>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</si>
  <si>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</si>
  <si>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</si>
  <si>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</si>
  <si>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</si>
  <si>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</si>
  <si>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</si>
  <si>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</si>
  <si>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</si>
  <si>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</si>
  <si>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</si>
  <si>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</si>
  <si>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</si>
  <si>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</si>
  <si>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</si>
  <si>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</si>
  <si>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</si>
  <si>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</si>
  <si>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</si>
  <si>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</si>
  <si>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</si>
  <si>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</si>
  <si>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</si>
  <si>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</si>
  <si>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</si>
  <si>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</si>
  <si>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</si>
  <si>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</si>
  <si>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</si>
  <si>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</si>
  <si>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</si>
  <si>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</si>
  <si>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</si>
  <si>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</si>
  <si>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</si>
  <si>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</si>
  <si>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</si>
  <si>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</si>
  <si>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</si>
  <si>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</si>
  <si>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</si>
  <si>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</si>
  <si>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</si>
  <si>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</si>
  <si>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</si>
  <si>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</si>
  <si>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</si>
  <si>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</si>
  <si>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</si>
  <si>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</si>
  <si>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</si>
  <si>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</si>
  <si>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</si>
  <si>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</si>
  <si>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</si>
  <si>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</si>
  <si>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</si>
  <si>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</si>
  <si>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</si>
  <si>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</si>
  <si>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</si>
  <si>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</si>
  <si>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</si>
  <si>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</si>
  <si>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</si>
  <si>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</si>
  <si>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</si>
  <si>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</si>
  <si>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</si>
  <si>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</si>
  <si>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</si>
  <si>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</si>
  <si>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</si>
  <si>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</si>
  <si>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</si>
  <si>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</si>
  <si>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</si>
  <si>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</si>
  <si>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</si>
  <si>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</si>
  <si>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</si>
  <si>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</si>
  <si>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</si>
  <si>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</si>
  <si>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</si>
  <si>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</si>
  <si>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</si>
  <si>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</si>
  <si>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</si>
  <si>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</si>
  <si>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</si>
  <si>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</si>
  <si>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</si>
  <si>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</si>
  <si>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</si>
  <si>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</si>
  <si>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</si>
  <si>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</si>
  <si>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</si>
  <si>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</si>
  <si>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</si>
  <si>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</si>
  <si>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</si>
  <si>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</si>
  <si>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</si>
  <si>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</si>
  <si>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</si>
  <si>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</si>
  <si>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</si>
  <si>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</si>
  <si>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</si>
  <si>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</si>
  <si>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</si>
  <si>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</si>
  <si>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</si>
  <si>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</si>
  <si>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</si>
  <si>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</si>
  <si>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</si>
  <si>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</si>
  <si>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</si>
  <si>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</si>
  <si>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</si>
  <si>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</si>
  <si>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</si>
  <si>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</si>
  <si>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</si>
  <si>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</si>
  <si>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</si>
  <si>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</si>
  <si>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</si>
  <si>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</si>
  <si>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</si>
  <si>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</si>
  <si>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</si>
  <si>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</si>
  <si>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</si>
  <si>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</si>
  <si>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</si>
  <si>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</si>
  <si>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</si>
  <si>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</si>
  <si>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</si>
  <si>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</si>
  <si>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</si>
  <si>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</si>
  <si>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</si>
  <si>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</si>
  <si>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</si>
  <si>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</si>
  <si>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</si>
  <si>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</si>
  <si>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</si>
  <si>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</si>
  <si>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</si>
  <si>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</si>
  <si>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</si>
  <si>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</si>
  <si>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</si>
  <si>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</si>
  <si>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</si>
  <si>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</si>
  <si>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</si>
  <si>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</si>
  <si>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</si>
  <si>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</si>
  <si>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</si>
  <si>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</si>
  <si>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</si>
  <si>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</si>
  <si>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</si>
  <si>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</si>
  <si>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</si>
  <si>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</si>
  <si>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</si>
  <si>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</si>
  <si>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</si>
  <si>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</si>
  <si>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</si>
  <si>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</si>
  <si>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</si>
  <si>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</si>
  <si>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</si>
  <si>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</si>
  <si>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</si>
  <si>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</si>
  <si>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</si>
  <si>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</si>
  <si>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</si>
  <si>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</si>
  <si>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</si>
  <si>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</si>
  <si>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</si>
  <si>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</si>
  <si>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</si>
  <si>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</si>
  <si>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</si>
  <si>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</si>
  <si>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</si>
  <si>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</si>
  <si>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</si>
  <si>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</si>
  <si>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</si>
  <si>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</si>
  <si>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</si>
  <si>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</si>
  <si>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</si>
  <si>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</si>
  <si>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</si>
  <si>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</si>
  <si>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</si>
  <si>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</si>
  <si>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</si>
  <si>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</si>
  <si>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</si>
  <si>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</si>
  <si>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</si>
  <si>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</si>
  <si>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</si>
  <si>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</si>
  <si>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</si>
  <si>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</si>
  <si>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</si>
  <si>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</si>
  <si>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</si>
  <si>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</si>
  <si>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</si>
  <si>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</si>
  <si>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</si>
  <si>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</si>
  <si>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</si>
  <si>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</si>
  <si>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</si>
  <si>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</si>
  <si>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</si>
  <si>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</si>
  <si>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</si>
  <si>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</si>
  <si>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</si>
  <si>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</si>
  <si>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</si>
  <si>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</si>
  <si>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</si>
  <si>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</si>
  <si>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</si>
  <si>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</si>
  <si>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</si>
  <si>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</si>
  <si>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</si>
  <si>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</si>
  <si>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</si>
  <si>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</si>
  <si>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</si>
  <si>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</si>
  <si>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</si>
  <si>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</si>
  <si>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</si>
  <si>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</si>
  <si>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</si>
  <si>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</si>
  <si>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</si>
  <si>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</si>
  <si>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</si>
  <si>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</si>
  <si>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</si>
  <si>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</si>
  <si>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</si>
  <si>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</si>
  <si>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</si>
  <si>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</si>
  <si>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</si>
  <si>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</si>
  <si>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</si>
  <si>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</si>
  <si>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</si>
  <si>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</si>
  <si>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</si>
  <si>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</si>
  <si>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</si>
  <si>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</si>
  <si>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</si>
  <si>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</si>
  <si>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</si>
  <si>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</si>
  <si>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</si>
  <si>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</si>
  <si>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</si>
  <si>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</si>
  <si>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</si>
  <si>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</si>
  <si>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</si>
  <si>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</si>
  <si>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</si>
  <si>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</si>
  <si>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</si>
  <si>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</si>
  <si>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</si>
  <si>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</si>
  <si>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</si>
  <si>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</si>
  <si>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</si>
  <si>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</si>
  <si>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</si>
  <si>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</si>
  <si>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</si>
  <si>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</si>
  <si>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</si>
  <si>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</si>
  <si>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</si>
  <si>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</si>
  <si>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</si>
  <si>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</si>
  <si>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</si>
  <si>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</si>
  <si>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</si>
  <si>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</si>
  <si>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</si>
  <si>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</si>
  <si>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</si>
  <si>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</si>
  <si>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</si>
  <si>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</si>
  <si>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</si>
  <si>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</si>
  <si>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</si>
  <si>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</si>
  <si>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</si>
  <si>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</si>
  <si>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</si>
  <si>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</si>
  <si>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</si>
  <si>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</si>
  <si>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</si>
  <si>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</si>
  <si>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</si>
  <si>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</si>
  <si>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</si>
  <si>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</si>
  <si>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</si>
  <si>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</si>
  <si>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</si>
  <si>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</si>
  <si>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</si>
  <si>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</si>
  <si>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</si>
  <si>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</si>
  <si>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</si>
  <si>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</si>
  <si>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</si>
  <si>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</si>
  <si>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</si>
  <si>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</si>
  <si>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</si>
  <si>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</si>
  <si>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</si>
  <si>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</si>
  <si>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</si>
  <si>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</si>
  <si>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</si>
  <si>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</si>
  <si>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</si>
  <si>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</si>
  <si>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</si>
  <si>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</si>
  <si>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</si>
  <si>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</si>
  <si>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</si>
  <si>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</si>
  <si>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</si>
  <si>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</si>
  <si>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</si>
  <si>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</si>
  <si>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</si>
  <si>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</si>
  <si>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</si>
  <si>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</si>
  <si>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</si>
  <si>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</si>
  <si>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</si>
  <si>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</si>
  <si>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</si>
  <si>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</si>
  <si>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</si>
  <si>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</si>
  <si>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</si>
  <si>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</si>
  <si>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</si>
  <si>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</si>
  <si>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</si>
  <si>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</si>
  <si>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</si>
  <si>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</si>
  <si>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</si>
  <si>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</si>
  <si>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</si>
  <si>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</si>
  <si>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</si>
  <si>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</si>
  <si>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</si>
  <si>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</si>
  <si>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</si>
  <si>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</si>
  <si>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</si>
  <si>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</si>
  <si>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</si>
  <si>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</si>
  <si>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</si>
  <si>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</si>
  <si>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</si>
  <si>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</si>
  <si>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</si>
  <si>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</si>
  <si>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</si>
  <si>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</si>
  <si>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</si>
  <si>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</si>
  <si>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</si>
  <si>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</si>
  <si>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</si>
  <si>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</si>
  <si>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</si>
  <si>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</si>
  <si>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</si>
  <si>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</si>
  <si>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</si>
  <si>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</si>
  <si>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</si>
  <si>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</si>
  <si>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</si>
  <si>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</si>
  <si>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</si>
  <si>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</si>
  <si>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</si>
  <si>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</si>
  <si>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</si>
  <si>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</si>
  <si>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</si>
  <si>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</si>
  <si>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</si>
  <si>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</si>
  <si>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</si>
  <si>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</si>
  <si>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</si>
  <si>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</si>
  <si>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</si>
  <si>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</si>
  <si>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</si>
  <si>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</si>
  <si>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</si>
  <si>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</si>
  <si>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</si>
  <si>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</si>
  <si>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</si>
  <si>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</si>
  <si>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</si>
  <si>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</si>
  <si>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</si>
  <si>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</si>
  <si>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</si>
  <si>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</si>
  <si>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</si>
  <si>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</si>
  <si>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</si>
  <si>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</si>
  <si>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</si>
  <si>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</si>
  <si>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</si>
  <si>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</si>
  <si>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</si>
  <si>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</si>
  <si>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</si>
  <si>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</si>
  <si>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</si>
  <si>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</si>
  <si>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</si>
  <si>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</si>
  <si>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</si>
  <si>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</si>
  <si>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</si>
  <si>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</si>
  <si>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</si>
  <si>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</si>
  <si>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</si>
  <si>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</si>
  <si>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</si>
  <si>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</si>
  <si>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</si>
  <si>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</si>
  <si>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</si>
  <si>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</si>
  <si>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</si>
  <si>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</si>
  <si>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</si>
  <si>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</si>
  <si>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</si>
  <si>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</si>
  <si>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</si>
  <si>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</si>
  <si>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</si>
  <si>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</si>
  <si>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</si>
  <si>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</si>
  <si>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</si>
  <si>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</si>
  <si>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</si>
  <si>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</si>
  <si>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</si>
  <si>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</si>
  <si>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</si>
  <si>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</si>
  <si>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</si>
  <si>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</si>
  <si>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</si>
  <si>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</si>
  <si>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</si>
  <si>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</si>
  <si>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</si>
  <si>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</si>
  <si>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</si>
  <si>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</si>
  <si>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</si>
  <si>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</si>
  <si>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</si>
  <si>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</si>
  <si>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</si>
  <si>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</si>
  <si>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</si>
  <si>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</si>
  <si>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</si>
  <si>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</si>
  <si>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</si>
  <si>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</si>
  <si>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</si>
  <si>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</si>
  <si>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</si>
  <si>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</si>
  <si>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</si>
  <si>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</si>
  <si>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</si>
  <si>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</si>
  <si>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</si>
  <si>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</si>
  <si>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</si>
  <si>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</si>
  <si>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</si>
  <si>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</si>
  <si>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</si>
  <si>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</si>
  <si>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</si>
  <si>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</si>
  <si>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</si>
  <si>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</si>
  <si>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</si>
  <si>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</si>
  <si>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</si>
  <si>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</si>
  <si>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</si>
  <si>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</si>
  <si>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</si>
  <si>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</si>
  <si>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</si>
  <si>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</si>
  <si>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</si>
  <si>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</si>
  <si>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</si>
  <si>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</si>
  <si>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</si>
  <si>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</si>
  <si>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</si>
  <si>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</si>
  <si>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</si>
  <si>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</si>
  <si>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</si>
  <si>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</si>
  <si>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</si>
  <si>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</si>
  <si>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</si>
  <si>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</si>
  <si>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</si>
  <si>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</si>
  <si>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</si>
  <si>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</si>
  <si>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</si>
  <si>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</si>
  <si>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</si>
  <si>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</si>
  <si>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</si>
  <si>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</si>
  <si>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</si>
  <si>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</si>
  <si>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</si>
  <si>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</si>
  <si>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</si>
  <si>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</si>
  <si>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</si>
  <si>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</si>
  <si>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</si>
  <si>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</si>
  <si>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</si>
  <si>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</si>
  <si>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</si>
  <si>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</si>
  <si>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</si>
  <si>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</si>
  <si>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</si>
  <si>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</si>
  <si>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</si>
  <si>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</si>
  <si>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</si>
  <si>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</si>
  <si>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</si>
  <si>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</si>
  <si>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</si>
  <si>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</si>
  <si>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</si>
  <si>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</si>
  <si>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</si>
  <si>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</si>
  <si>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</si>
  <si>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</si>
  <si>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</si>
  <si>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</si>
  <si>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</si>
  <si>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</si>
  <si>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</si>
  <si>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</si>
  <si>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</si>
  <si>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</si>
  <si>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</si>
  <si>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</si>
  <si>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</si>
  <si>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</si>
  <si>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</si>
  <si>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</si>
  <si>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</si>
  <si>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</si>
  <si>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</si>
  <si>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</si>
  <si>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</si>
  <si>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</si>
  <si>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</si>
  <si>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</si>
  <si>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</si>
  <si>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</si>
  <si>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</si>
  <si>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</si>
  <si>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</si>
  <si>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</si>
  <si>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</si>
  <si>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</si>
  <si>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</si>
  <si>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</si>
  <si>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</si>
  <si>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</si>
  <si>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</si>
  <si>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</si>
  <si>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</si>
  <si>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</si>
  <si>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</si>
  <si>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</si>
  <si>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</si>
  <si>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</si>
  <si>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</si>
  <si>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</si>
  <si>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</si>
  <si>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</si>
  <si>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</si>
  <si>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</si>
  <si>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</si>
  <si>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</si>
  <si>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</si>
  <si>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</si>
  <si>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</si>
  <si>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</si>
  <si>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</si>
  <si>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</si>
  <si>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</si>
  <si>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</si>
  <si>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</si>
  <si>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</si>
  <si>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</si>
  <si>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</si>
  <si>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</si>
  <si>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</si>
  <si>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</si>
  <si>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</si>
  <si>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</si>
  <si>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</si>
  <si>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</si>
  <si>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</si>
  <si>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</si>
  <si>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</si>
  <si>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</si>
  <si>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</si>
  <si>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</si>
  <si>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</si>
  <si>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</si>
  <si>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</si>
  <si>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</si>
  <si>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</si>
  <si>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</si>
  <si>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</si>
  <si>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</si>
  <si>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</si>
  <si>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</si>
  <si>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</si>
  <si>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</si>
  <si>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</si>
  <si>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</si>
  <si>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</si>
  <si>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</si>
  <si>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</si>
  <si>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</si>
  <si>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</si>
  <si>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</si>
  <si>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</si>
  <si>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</si>
  <si>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</si>
  <si>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</si>
  <si>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</si>
  <si>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</si>
  <si>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</si>
  <si>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</si>
  <si>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</si>
  <si>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</si>
  <si>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</si>
  <si>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</si>
  <si>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</si>
  <si>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</si>
  <si>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</si>
  <si>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</si>
  <si>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</si>
  <si>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</si>
  <si>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</si>
  <si>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</si>
  <si>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</si>
  <si>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</si>
  <si>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</si>
  <si>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</si>
  <si>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</si>
  <si>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</si>
  <si>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</si>
  <si>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</si>
  <si>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</si>
  <si>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</si>
  <si>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</si>
  <si>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</si>
  <si>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</si>
  <si>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</si>
  <si>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</si>
  <si>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</si>
  <si>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</si>
  <si>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</si>
  <si>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</si>
  <si>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</si>
  <si>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</si>
  <si>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</si>
  <si>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</si>
  <si>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</si>
  <si>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</si>
  <si>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</si>
  <si>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</si>
  <si>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</si>
  <si>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</si>
  <si>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</si>
  <si>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</si>
  <si>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</si>
  <si>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</si>
  <si>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</si>
  <si>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</si>
  <si>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</si>
  <si>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</si>
  <si>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</si>
  <si>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</si>
  <si>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</si>
  <si>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</si>
  <si>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</si>
  <si>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</si>
  <si>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</si>
  <si>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</si>
  <si>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</si>
  <si>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</si>
  <si>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</si>
  <si>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</si>
  <si>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</si>
  <si>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</si>
  <si>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</si>
  <si>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</si>
  <si>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</si>
  <si>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</si>
  <si>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</si>
  <si>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</si>
  <si>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</si>
  <si>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</si>
  <si>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</si>
  <si>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</si>
  <si>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</si>
  <si>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</si>
  <si>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</si>
  <si>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</si>
  <si>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</si>
  <si>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</si>
  <si>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</si>
  <si>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</si>
  <si>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</si>
  <si>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</si>
  <si>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</si>
  <si>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</si>
  <si>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</si>
  <si>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</si>
  <si>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</si>
  <si>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</si>
  <si>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</si>
  <si>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</si>
  <si>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</si>
  <si>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</si>
  <si>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</si>
  <si>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</si>
  <si>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</si>
  <si>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</si>
  <si>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</si>
  <si>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</si>
  <si>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</si>
  <si>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</si>
  <si>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</si>
  <si>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</si>
  <si>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</si>
  <si>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</si>
  <si>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</si>
  <si>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</si>
  <si>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</si>
  <si>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</si>
  <si>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</si>
  <si>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</si>
  <si>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</si>
  <si>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</si>
  <si>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</si>
  <si>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</si>
  <si>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</si>
  <si>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</si>
  <si>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</si>
  <si>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</si>
  <si>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</si>
  <si>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</si>
  <si>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</si>
  <si>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</si>
  <si>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</si>
  <si>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</si>
  <si>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</si>
  <si>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</si>
  <si>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</si>
  <si>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</si>
  <si>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</si>
  <si>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</si>
  <si>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</si>
  <si>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</si>
  <si>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</si>
  <si>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</si>
  <si>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</si>
  <si>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</si>
  <si>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</si>
  <si>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</si>
  <si>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</si>
  <si>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</si>
  <si>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</si>
  <si>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</si>
  <si>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</si>
  <si>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</si>
  <si>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</si>
  <si>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</si>
  <si>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</si>
  <si>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</si>
  <si>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</si>
  <si>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</si>
  <si>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</si>
  <si>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</si>
  <si>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</si>
  <si>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</si>
  <si>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</si>
  <si>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</si>
  <si>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</si>
  <si>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</si>
  <si>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</si>
  <si>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</si>
  <si>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</si>
  <si>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</si>
  <si>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</si>
  <si>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</si>
  <si>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</si>
  <si>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</si>
  <si>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</si>
  <si>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</si>
  <si>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</si>
  <si>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</si>
  <si>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</si>
  <si>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</si>
  <si>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</si>
  <si>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</si>
  <si>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</si>
  <si>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</si>
  <si>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</si>
  <si>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</si>
  <si>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</si>
  <si>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</si>
  <si>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</si>
  <si>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</si>
  <si>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</si>
  <si>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</si>
  <si>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</si>
  <si>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</si>
  <si>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</si>
  <si>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</si>
  <si>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</si>
  <si>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</si>
  <si>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</si>
  <si>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</si>
  <si>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</si>
  <si>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</si>
  <si>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</si>
  <si>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</si>
  <si>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</si>
  <si>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</si>
  <si>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</si>
  <si>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</si>
  <si>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</si>
  <si>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</si>
  <si>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</si>
  <si>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</si>
  <si>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</si>
  <si>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</si>
  <si>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</si>
  <si>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</si>
  <si>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</si>
  <si>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</si>
  <si>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</si>
  <si>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</si>
  <si>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</si>
  <si>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</si>
  <si>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</si>
  <si>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</si>
  <si>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</si>
  <si>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</si>
  <si>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</si>
  <si>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</si>
  <si>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</si>
  <si>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</si>
  <si>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</si>
  <si>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</si>
  <si>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</si>
  <si>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</si>
  <si>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</si>
  <si>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</si>
  <si>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</si>
  <si>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</si>
  <si>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</si>
  <si>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</si>
  <si>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</si>
  <si>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</si>
  <si>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</si>
  <si>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</si>
  <si>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</si>
  <si>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</si>
  <si>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</si>
  <si>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</si>
  <si>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</si>
  <si>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</si>
  <si>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</si>
  <si>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</si>
  <si>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</si>
  <si>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</si>
  <si>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</si>
  <si>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</si>
  <si>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</si>
  <si>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</si>
  <si>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</si>
  <si>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</si>
  <si>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</si>
  <si>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</si>
  <si>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</si>
  <si>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</si>
  <si>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</si>
  <si>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</si>
  <si>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</si>
  <si>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</si>
  <si>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</si>
  <si>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</si>
  <si>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</si>
  <si>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</si>
  <si>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</si>
  <si>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</si>
  <si>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</si>
  <si>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</si>
  <si>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</si>
  <si>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</si>
  <si>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</si>
  <si>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</si>
  <si>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</si>
  <si>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</si>
  <si>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</si>
  <si>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</si>
  <si>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</si>
  <si>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</si>
  <si>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</si>
  <si>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</si>
  <si>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</si>
  <si>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</si>
  <si>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</si>
  <si>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</si>
  <si>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</si>
  <si>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</si>
  <si>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</si>
  <si>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</si>
  <si>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</si>
  <si>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</si>
  <si>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</si>
  <si>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</si>
  <si>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</si>
  <si>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</si>
  <si>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</si>
  <si>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</si>
  <si>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</si>
  <si>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</si>
  <si>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</si>
  <si>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</si>
  <si>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</si>
  <si>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</si>
  <si>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</si>
  <si>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</si>
  <si>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</si>
  <si>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</si>
  <si>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</si>
  <si>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</si>
  <si>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</si>
  <si>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</si>
  <si>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</si>
  <si>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</si>
  <si>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</si>
  <si>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</si>
  <si>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</si>
  <si>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</si>
  <si>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</si>
  <si>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</si>
  <si>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</si>
  <si>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</si>
  <si>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</si>
  <si>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</si>
  <si>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</si>
  <si>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</si>
  <si>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</si>
  <si>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</si>
  <si>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</si>
  <si>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</si>
  <si>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</si>
  <si>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</si>
  <si>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</si>
  <si>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</si>
  <si>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</si>
  <si>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</si>
  <si>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</si>
  <si>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</si>
  <si>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</si>
  <si>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</si>
  <si>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</si>
  <si>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</si>
  <si>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</si>
  <si>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</si>
  <si>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</si>
  <si>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</si>
  <si>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</si>
  <si>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</si>
  <si>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</si>
  <si>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</si>
  <si>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</si>
  <si>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</si>
  <si>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</si>
  <si>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</si>
  <si>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</si>
  <si>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</si>
  <si>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</si>
  <si>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</si>
  <si>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</si>
  <si>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</si>
  <si>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</si>
  <si>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</si>
  <si>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</si>
  <si>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</si>
  <si>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</si>
  <si>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</si>
  <si>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</si>
  <si>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</si>
  <si>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</si>
  <si>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</si>
  <si>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</si>
  <si>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</si>
  <si>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</si>
  <si>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</si>
  <si>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</si>
  <si>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</si>
  <si>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</si>
  <si>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</si>
  <si>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</si>
  <si>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</si>
  <si>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</si>
  <si>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</si>
  <si>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</si>
  <si>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</si>
  <si>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</si>
  <si>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</si>
  <si>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</si>
  <si>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</si>
  <si>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</si>
  <si>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</si>
  <si>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</si>
  <si>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</si>
  <si>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</si>
  <si>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</si>
  <si>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</si>
  <si>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</si>
  <si>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</si>
  <si>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</si>
  <si>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</si>
  <si>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</si>
  <si>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</si>
  <si>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</si>
  <si>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</si>
  <si>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</si>
  <si>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</si>
  <si>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</si>
  <si>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</si>
  <si>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</si>
  <si>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</si>
  <si>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</si>
  <si>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</si>
  <si>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</si>
  <si>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</si>
  <si>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</si>
  <si>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</si>
  <si>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</si>
  <si>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</si>
  <si>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</si>
  <si>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</si>
  <si>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</si>
  <si>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</si>
  <si>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</si>
  <si>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</si>
  <si>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</si>
  <si>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</si>
  <si>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</si>
  <si>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</si>
  <si>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</si>
  <si>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</si>
  <si>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</si>
  <si>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</si>
  <si>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</si>
  <si>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</si>
  <si>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</si>
  <si>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</si>
  <si>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</si>
  <si>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</si>
  <si>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</si>
  <si>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</si>
  <si>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</si>
  <si>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</si>
  <si>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</si>
  <si>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</si>
  <si>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</si>
  <si>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</si>
  <si>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</si>
  <si>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</si>
  <si>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</si>
  <si>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</si>
  <si>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</si>
  <si>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</si>
  <si>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</si>
  <si>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</si>
  <si>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</si>
  <si>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</si>
  <si>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</si>
  <si>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</si>
  <si>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</si>
  <si>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</si>
  <si>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</si>
  <si>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</si>
  <si>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</si>
  <si>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</si>
  <si>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</si>
  <si>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</si>
  <si>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</si>
  <si>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</si>
  <si>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</si>
  <si>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</si>
  <si>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</si>
  <si>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</si>
  <si>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</si>
  <si>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</si>
  <si>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</si>
  <si>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</si>
  <si>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</si>
  <si>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</si>
  <si>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</si>
  <si>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</si>
  <si>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</si>
  <si>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</si>
  <si>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</si>
  <si>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</si>
  <si>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</si>
  <si>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</si>
  <si>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</si>
  <si>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</si>
  <si>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</si>
  <si>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</si>
  <si>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</si>
  <si>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</si>
  <si>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</si>
  <si>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</si>
  <si>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</si>
  <si>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</si>
  <si>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</si>
  <si>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</si>
  <si>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</si>
  <si>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</si>
  <si>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</si>
  <si>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</si>
  <si>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</si>
  <si>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</si>
  <si>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</si>
  <si>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</si>
  <si>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</si>
  <si>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</si>
  <si>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</si>
  <si>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</si>
  <si>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</si>
  <si>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</si>
  <si>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</si>
  <si>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</si>
  <si>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</si>
  <si>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</si>
  <si>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</si>
  <si>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</si>
  <si>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</si>
  <si>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</si>
  <si>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</si>
  <si>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</si>
  <si>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</si>
  <si>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</si>
  <si>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</si>
  <si>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</si>
  <si>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</si>
  <si>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</si>
  <si>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</si>
  <si>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</si>
  <si>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</si>
  <si>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</si>
  <si>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</si>
  <si>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</si>
  <si>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</si>
  <si>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</si>
  <si>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</si>
  <si>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</si>
  <si>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</si>
  <si>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</si>
  <si>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</si>
  <si>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</si>
  <si>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</si>
  <si>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</si>
  <si>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</si>
  <si>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</si>
  <si>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</si>
  <si>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</si>
  <si>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</si>
  <si>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</si>
  <si>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</si>
  <si>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</si>
  <si>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</si>
  <si>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</si>
  <si>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</si>
  <si>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</si>
  <si>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</si>
  <si>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</si>
  <si>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</si>
  <si>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</si>
  <si>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</si>
  <si>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</si>
  <si>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</si>
  <si>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</si>
  <si>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</si>
  <si>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</si>
  <si>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</si>
  <si>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</si>
  <si>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</si>
  <si>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</si>
  <si>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</si>
  <si>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</si>
  <si>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</si>
  <si>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</si>
  <si>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</si>
  <si>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</si>
  <si>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</si>
  <si>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</si>
  <si>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</si>
  <si>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</si>
  <si>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</si>
  <si>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</si>
  <si>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</si>
  <si>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</si>
  <si>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</si>
  <si>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</si>
  <si>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</si>
  <si>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</si>
  <si>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</si>
  <si>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</si>
  <si>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</si>
  <si>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</si>
  <si>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</si>
  <si>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</si>
  <si>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</si>
  <si>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</si>
  <si>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</si>
  <si>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</si>
  <si>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</si>
  <si>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</si>
  <si>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</si>
  <si>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</si>
  <si>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</si>
  <si>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</si>
  <si>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</si>
  <si>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</si>
  <si>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</si>
  <si>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</si>
  <si>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</si>
  <si>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</si>
  <si>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</si>
  <si>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</si>
  <si>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</si>
  <si>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</si>
  <si>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</si>
  <si>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</si>
  <si>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</si>
  <si>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</si>
  <si>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</si>
  <si>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</si>
  <si>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</si>
  <si>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</si>
  <si>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</si>
  <si>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</si>
  <si>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</si>
  <si>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</si>
  <si>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</si>
  <si>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</si>
  <si>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</si>
  <si>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</si>
  <si>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</si>
  <si>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</si>
  <si>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</si>
  <si>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</si>
  <si>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</si>
  <si>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</si>
  <si>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</si>
  <si>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</si>
  <si>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</si>
  <si>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</si>
  <si>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</si>
  <si>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</si>
  <si>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</si>
  <si>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</si>
  <si>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</si>
  <si>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</si>
  <si>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</si>
  <si>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</si>
  <si>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</si>
  <si>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</si>
  <si>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</si>
  <si>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</si>
  <si>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</si>
  <si>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</si>
  <si>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</si>
  <si>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</si>
  <si>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</si>
  <si>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</si>
  <si>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</si>
  <si>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</si>
  <si>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</si>
  <si>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</si>
  <si>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</si>
  <si>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</si>
  <si>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</si>
  <si>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</si>
  <si>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</si>
  <si>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</si>
  <si>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</si>
  <si>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</si>
  <si>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</si>
  <si>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</si>
  <si>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</si>
  <si>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</si>
  <si>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</si>
  <si>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</si>
  <si>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</si>
  <si>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</si>
  <si>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</si>
  <si>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</si>
  <si>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</si>
  <si>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</si>
  <si>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</si>
  <si>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</si>
  <si>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</si>
  <si>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</si>
  <si>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</si>
  <si>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</si>
  <si>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</si>
  <si>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</si>
  <si>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</si>
  <si>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</si>
  <si>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</si>
  <si>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</si>
  <si>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</si>
  <si>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</si>
  <si>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</si>
  <si>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</si>
  <si>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</si>
  <si>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</si>
  <si>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</si>
  <si>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</si>
  <si>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</si>
  <si>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</si>
  <si>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</si>
  <si>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</si>
  <si>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</si>
  <si>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</si>
  <si>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</si>
  <si>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</si>
  <si>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</si>
  <si>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</si>
  <si>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</si>
  <si>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</si>
  <si>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</si>
  <si>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</si>
  <si>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</si>
  <si>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</si>
  <si>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</si>
  <si>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</si>
  <si>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</si>
  <si>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</si>
  <si>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</si>
  <si>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</si>
  <si>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</si>
  <si>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</si>
  <si>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</si>
  <si>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</si>
  <si>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</si>
  <si>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</si>
  <si>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</si>
  <si>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</si>
  <si>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</si>
  <si>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</si>
  <si>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</si>
  <si>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</si>
  <si>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</si>
  <si>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</si>
  <si>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</si>
  <si>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</si>
  <si>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</si>
  <si>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</si>
  <si>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</si>
  <si>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</si>
  <si>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</si>
  <si>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</si>
  <si>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</si>
  <si>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</si>
  <si>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</si>
  <si>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</si>
  <si>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</si>
  <si>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</si>
  <si>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</si>
  <si>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</si>
  <si>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</si>
  <si>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</si>
  <si>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</si>
  <si>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</si>
  <si>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</si>
  <si>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</si>
  <si>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</si>
  <si>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</si>
  <si>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</si>
  <si>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</si>
  <si>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</si>
  <si>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</si>
  <si>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</si>
  <si>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</si>
  <si>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</si>
  <si>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</si>
  <si>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</si>
  <si>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</si>
  <si>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</si>
  <si>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</si>
  <si>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</si>
  <si>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</si>
  <si>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</si>
  <si>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</si>
  <si>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</si>
  <si>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</si>
  <si>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</si>
  <si>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</si>
  <si>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</si>
  <si>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</si>
  <si>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</si>
  <si>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</si>
  <si>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</si>
  <si>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</si>
  <si>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</si>
  <si>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</si>
  <si>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</si>
  <si>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</si>
  <si>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</si>
  <si>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</si>
  <si>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</si>
  <si>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</si>
  <si>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</si>
  <si>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</si>
  <si>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</si>
  <si>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</si>
  <si>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</si>
  <si>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</si>
  <si>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</si>
  <si>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</si>
  <si>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</si>
  <si>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</si>
  <si>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</si>
  <si>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</si>
  <si>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</si>
  <si>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</si>
  <si>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</si>
  <si>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</si>
  <si>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</si>
  <si>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</si>
  <si>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</si>
  <si>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</si>
  <si>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</si>
  <si>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</si>
  <si>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</si>
  <si>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</si>
  <si>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</si>
  <si>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</si>
  <si>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</si>
  <si>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</si>
  <si>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</si>
  <si>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</si>
  <si>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</si>
  <si>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</si>
  <si>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</si>
  <si>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</si>
  <si>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</si>
  <si>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</si>
  <si>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</si>
  <si>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</si>
  <si>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</si>
  <si>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</si>
  <si>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</si>
  <si>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</si>
  <si>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</si>
  <si>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</si>
  <si>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</si>
  <si>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</si>
  <si>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</si>
  <si>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</si>
  <si>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</si>
  <si>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</si>
  <si>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</si>
  <si>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</si>
  <si>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</si>
  <si>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</si>
  <si>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</si>
  <si>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</si>
  <si>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</si>
  <si>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</si>
  <si>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</si>
  <si>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</si>
  <si>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</si>
  <si>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</si>
  <si>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</si>
  <si>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</si>
  <si>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</si>
  <si>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</si>
  <si>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</si>
  <si>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</si>
  <si>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</si>
  <si>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</si>
  <si>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</si>
  <si>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</si>
  <si>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</si>
  <si>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</si>
  <si>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</si>
  <si>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</si>
  <si>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</si>
  <si>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</si>
  <si>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</si>
  <si>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</si>
  <si>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</si>
  <si>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</si>
  <si>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</si>
  <si>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</si>
  <si>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</si>
  <si>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</si>
  <si>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</si>
  <si>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</si>
  <si>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</si>
  <si>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</si>
  <si>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</si>
  <si>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</si>
  <si>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</si>
  <si>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</si>
  <si>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</si>
  <si>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</si>
  <si>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</si>
  <si>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</si>
  <si>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</si>
  <si>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</si>
  <si>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</si>
  <si>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</si>
  <si>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</si>
  <si>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</si>
  <si>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</si>
  <si>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</si>
  <si>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</si>
  <si>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</si>
  <si>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</si>
  <si>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</si>
  <si>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</si>
  <si>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</si>
  <si>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</si>
  <si>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</si>
  <si>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</si>
  <si>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</si>
  <si>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</si>
  <si>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</si>
  <si>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</si>
  <si>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</si>
  <si>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</si>
  <si>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</si>
  <si>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</si>
  <si>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</si>
  <si>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</si>
  <si>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</si>
  <si>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</si>
  <si>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</si>
  <si>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</si>
  <si>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</si>
  <si>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</si>
  <si>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</si>
  <si>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</si>
  <si>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</si>
  <si>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</si>
  <si>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</si>
  <si>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</si>
  <si>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</si>
  <si>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</si>
  <si>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</si>
  <si>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</si>
  <si>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</si>
  <si>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</si>
  <si>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</si>
  <si>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</si>
  <si>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</si>
  <si>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</si>
  <si>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</si>
  <si>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</si>
  <si>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</si>
  <si>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</si>
  <si>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</si>
  <si>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</si>
  <si>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</si>
  <si>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</si>
  <si>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</si>
  <si>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</si>
  <si>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</si>
  <si>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</si>
  <si>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</si>
  <si>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</si>
  <si>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</si>
  <si>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</si>
  <si>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</si>
  <si>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</si>
  <si>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</si>
  <si>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</si>
  <si>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</si>
  <si>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</si>
  <si>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</si>
  <si>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</si>
  <si>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</si>
  <si>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</si>
  <si>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</si>
  <si>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</si>
  <si>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</si>
  <si>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</si>
  <si>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</si>
  <si>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</si>
  <si>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</si>
  <si>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</si>
  <si>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</si>
  <si>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</si>
  <si>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</si>
  <si>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</si>
  <si>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</si>
  <si>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</si>
  <si>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</si>
  <si>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</si>
  <si>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</si>
  <si>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</si>
  <si>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</si>
  <si>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</si>
  <si>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</si>
  <si>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</si>
  <si>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</si>
  <si>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</si>
  <si>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</si>
  <si>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</si>
  <si>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</si>
  <si>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</si>
  <si>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</si>
  <si>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</si>
  <si>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</si>
  <si>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</si>
  <si>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</si>
  <si>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</si>
  <si>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</si>
  <si>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</si>
  <si>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</si>
  <si>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</si>
  <si>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</si>
  <si>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</si>
  <si>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</si>
  <si>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</si>
  <si>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</si>
  <si>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</si>
  <si>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</si>
  <si>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</si>
  <si>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</si>
  <si>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</si>
  <si>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</si>
  <si>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</si>
  <si>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</si>
  <si>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</si>
  <si>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</si>
  <si>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</si>
  <si>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</si>
  <si>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</si>
  <si>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</si>
  <si>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</si>
  <si>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</si>
  <si>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</si>
  <si>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</si>
  <si>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</si>
  <si>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</si>
  <si>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</si>
  <si>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</si>
  <si>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</si>
  <si>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</si>
  <si>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</si>
  <si>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</si>
  <si>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</si>
  <si>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</si>
  <si>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</si>
  <si>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</si>
  <si>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</si>
  <si>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</si>
  <si>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</si>
  <si>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</si>
  <si>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</si>
  <si>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</si>
  <si>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</si>
  <si>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</si>
  <si>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</si>
  <si>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</si>
  <si>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</si>
  <si>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</si>
  <si>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</si>
  <si>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</si>
  <si>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</si>
  <si>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</si>
  <si>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</si>
  <si>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</si>
  <si>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</si>
  <si>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</si>
  <si>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</si>
  <si>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</si>
  <si>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</si>
  <si>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</si>
  <si>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</si>
  <si>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</si>
  <si>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</si>
  <si>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</si>
  <si>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</si>
  <si>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</si>
  <si>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</si>
  <si>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</si>
  <si>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</si>
  <si>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</si>
  <si>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</si>
  <si>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</si>
  <si>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</si>
  <si>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</si>
  <si>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</si>
  <si>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</si>
  <si>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</si>
  <si>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</si>
  <si>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</si>
  <si>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</si>
  <si>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</si>
  <si>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</si>
  <si>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</si>
  <si>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</si>
  <si>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</si>
  <si>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</si>
  <si>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</si>
  <si>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</si>
  <si>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</si>
  <si>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</si>
  <si>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</si>
  <si>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</si>
  <si>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</si>
  <si>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</si>
  <si>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</si>
  <si>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</si>
  <si>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</si>
  <si>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</si>
  <si>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</si>
  <si>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</si>
  <si>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</si>
  <si>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</si>
  <si>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</si>
  <si>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</si>
  <si>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</si>
  <si>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</si>
  <si>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</si>
  <si>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</si>
  <si>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</si>
  <si>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</si>
  <si>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</si>
  <si>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</si>
  <si>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</si>
  <si>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</si>
  <si>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</si>
  <si>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</si>
  <si>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</si>
  <si>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</si>
  <si>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</si>
  <si>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</si>
  <si>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</si>
  <si>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</si>
  <si>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</si>
  <si>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</si>
  <si>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</si>
  <si>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</si>
  <si>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</si>
  <si>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</si>
  <si>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</si>
  <si>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</si>
  <si>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</si>
  <si>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</si>
  <si>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</si>
  <si>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</si>
  <si>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</si>
  <si>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</si>
  <si>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</si>
  <si>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</si>
  <si>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</si>
  <si>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</si>
  <si>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</si>
  <si>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</si>
  <si>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</si>
  <si>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</si>
  <si>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</si>
  <si>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</si>
  <si>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</si>
  <si>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</si>
  <si>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</si>
  <si>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</si>
  <si>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</si>
  <si>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</si>
  <si>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</si>
  <si>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</si>
  <si>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</si>
  <si>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</si>
  <si>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</si>
  <si>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</si>
  <si>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</si>
  <si>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</si>
  <si>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</si>
  <si>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</si>
  <si>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</si>
  <si>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</si>
  <si>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</si>
  <si>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</si>
  <si>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</si>
  <si>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</si>
  <si>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</si>
  <si>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</si>
  <si>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</si>
  <si>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</si>
  <si>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</si>
  <si>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</si>
  <si>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</si>
  <si>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</si>
  <si>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</si>
  <si>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</si>
  <si>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</si>
  <si>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</si>
  <si>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</si>
  <si>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</si>
  <si>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</si>
  <si>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</si>
  <si>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</si>
  <si>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</si>
  <si>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</si>
  <si>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</si>
  <si>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</si>
  <si>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</si>
  <si>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</si>
  <si>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</si>
  <si>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</si>
  <si>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</si>
  <si>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</si>
  <si>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</si>
  <si>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</si>
  <si>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</si>
  <si>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</si>
  <si>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</si>
  <si>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</si>
  <si>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</si>
  <si>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</si>
  <si>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</si>
  <si>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</si>
  <si>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</si>
  <si>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</si>
  <si>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</si>
  <si>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</si>
  <si>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</si>
  <si>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</si>
  <si>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</si>
  <si>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</si>
  <si>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</si>
  <si>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</si>
  <si>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</si>
  <si>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</si>
  <si>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</si>
  <si>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</si>
  <si>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</si>
  <si>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</si>
  <si>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</si>
  <si>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</si>
  <si>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</si>
  <si>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</si>
  <si>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</si>
  <si>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</si>
  <si>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</si>
  <si>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</si>
  <si>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</si>
  <si>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</si>
  <si>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</si>
  <si>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</si>
  <si>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</si>
  <si>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</si>
  <si>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</si>
  <si>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</si>
  <si>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</si>
  <si>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</si>
  <si>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</si>
  <si>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</si>
  <si>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</si>
  <si>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</si>
  <si>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</si>
  <si>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</si>
  <si>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</si>
  <si>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</si>
  <si>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</si>
  <si>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</si>
  <si>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</si>
  <si>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</si>
  <si>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</si>
  <si>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</si>
  <si>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</si>
  <si>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</si>
  <si>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</si>
  <si>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</si>
  <si>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</si>
  <si>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</si>
  <si>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</si>
  <si>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</si>
  <si>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</si>
  <si>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</si>
  <si>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</si>
  <si>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</si>
  <si>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</si>
  <si>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</si>
  <si>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</si>
  <si>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</si>
  <si>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</si>
  <si>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</si>
  <si>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</si>
  <si>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</si>
  <si>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</si>
  <si>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</si>
  <si>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</si>
  <si>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</si>
  <si>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</si>
  <si>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</si>
  <si>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</si>
  <si>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</si>
  <si>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</si>
  <si>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</si>
  <si>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</si>
  <si>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</si>
  <si>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</si>
  <si>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</si>
  <si>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</si>
  <si>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</si>
  <si>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</si>
  <si>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</si>
  <si>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</si>
  <si>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</si>
  <si>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</si>
  <si>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</si>
  <si>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</si>
  <si>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</si>
  <si>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</si>
  <si>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</si>
  <si>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</si>
  <si>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</si>
  <si>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</si>
  <si>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</si>
  <si>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</si>
  <si>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</si>
  <si>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</si>
  <si>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</si>
  <si>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</si>
  <si>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</si>
  <si>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</si>
  <si>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</si>
  <si>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</si>
  <si>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</si>
  <si>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</si>
  <si>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</si>
  <si>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</si>
  <si>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</si>
  <si>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</si>
  <si>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</si>
  <si>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</si>
  <si>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</si>
  <si>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</si>
  <si>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</si>
  <si>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</si>
  <si>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</si>
  <si>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</si>
  <si>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</si>
  <si>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</si>
  <si>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</si>
  <si>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</si>
  <si>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</si>
  <si>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</si>
  <si>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</si>
  <si>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</si>
  <si>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</si>
  <si>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</si>
  <si>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</si>
  <si>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</si>
  <si>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</si>
  <si>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</si>
  <si>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</si>
  <si>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</si>
  <si>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</si>
  <si>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</si>
  <si>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</si>
  <si>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</si>
  <si>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</si>
  <si>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</si>
  <si>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</si>
  <si>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</si>
  <si>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</si>
  <si>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</si>
  <si>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</si>
  <si>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</si>
  <si>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</si>
  <si>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</si>
  <si>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</si>
  <si>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</si>
  <si>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</si>
  <si>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</si>
  <si>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</si>
  <si>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</si>
  <si>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</si>
  <si>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</si>
  <si>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</si>
  <si>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</si>
  <si>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</si>
  <si>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</si>
  <si>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</si>
  <si>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</si>
  <si>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</si>
  <si>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</si>
  <si>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</si>
  <si>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</si>
  <si>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</si>
  <si>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</si>
  <si>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</si>
  <si>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</si>
  <si>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</si>
  <si>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</si>
  <si>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</si>
  <si>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</si>
  <si>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</si>
  <si>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</si>
  <si>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</si>
  <si>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</si>
  <si>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</si>
  <si>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</si>
  <si>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</si>
  <si>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</si>
  <si>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</si>
  <si>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</si>
  <si>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</si>
  <si>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</si>
  <si>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</si>
  <si>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</si>
  <si>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</si>
  <si>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</si>
  <si>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</si>
  <si>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</si>
  <si>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</si>
  <si>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</si>
  <si>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</si>
  <si>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</si>
  <si>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</si>
  <si>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</si>
  <si>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</si>
  <si>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</si>
  <si>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</si>
  <si>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</si>
  <si>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</si>
  <si>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</si>
  <si>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</si>
  <si>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</si>
  <si>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</si>
  <si>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</si>
  <si>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</si>
  <si>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</si>
  <si>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</si>
  <si>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</si>
  <si>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</si>
  <si>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</si>
  <si>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</si>
  <si>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</si>
  <si>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</si>
  <si>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</si>
  <si>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</si>
  <si>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</si>
  <si>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</si>
  <si>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</si>
  <si>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</si>
  <si>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</si>
  <si>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</si>
  <si>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</si>
  <si>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</si>
  <si>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</si>
  <si>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</si>
  <si>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</si>
  <si>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</si>
  <si>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</si>
  <si>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</si>
  <si>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</si>
  <si>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</si>
  <si>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</si>
  <si>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</si>
  <si>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</si>
  <si>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</si>
  <si>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</si>
  <si>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</si>
  <si>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</si>
  <si>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</si>
  <si>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</si>
  <si>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</si>
  <si>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</si>
  <si>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</si>
  <si>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</si>
  <si>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</si>
  <si>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</si>
  <si>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</si>
  <si>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</si>
  <si>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</si>
  <si>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</si>
  <si>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</si>
  <si>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</si>
  <si>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</si>
  <si>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</si>
  <si>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</si>
  <si>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</si>
  <si>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</si>
  <si>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</si>
  <si>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</si>
  <si>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</si>
  <si>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</si>
  <si>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</si>
  <si>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</si>
  <si>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</si>
  <si>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</si>
  <si>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</si>
  <si>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</si>
  <si>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</si>
  <si>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</si>
  <si>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</si>
  <si>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</si>
  <si>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</si>
  <si>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</si>
  <si>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</si>
  <si>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</si>
  <si>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</si>
  <si>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</si>
  <si>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</si>
  <si>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</si>
  <si>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</si>
  <si>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</si>
  <si>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</si>
  <si>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</si>
  <si>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</si>
  <si>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</si>
  <si>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</si>
  <si>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</si>
  <si>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</si>
  <si>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</si>
  <si>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</si>
  <si>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</si>
  <si>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</si>
  <si>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</si>
  <si>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</si>
  <si>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</si>
  <si>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</si>
  <si>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</si>
  <si>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</si>
  <si>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</si>
  <si>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</si>
  <si>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</si>
  <si>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</si>
  <si>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</si>
  <si>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</si>
  <si>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</si>
  <si>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</si>
  <si>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</si>
  <si>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</si>
  <si>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</si>
  <si>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</si>
  <si>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</si>
  <si>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</si>
  <si>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</si>
  <si>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</si>
  <si>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</si>
  <si>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</si>
  <si>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</si>
  <si>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</si>
  <si>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</si>
  <si>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</si>
  <si>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</si>
  <si>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</si>
  <si>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</si>
  <si>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</si>
  <si>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</si>
  <si>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</si>
  <si>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</si>
  <si>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</si>
  <si>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</si>
  <si>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</si>
  <si>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</si>
  <si>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</si>
  <si>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</si>
  <si>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</si>
  <si>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</si>
  <si>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</si>
  <si>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</si>
  <si>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</si>
  <si>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</si>
  <si>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</si>
  <si>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</si>
  <si>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</si>
  <si>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</si>
  <si>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</si>
  <si>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</si>
  <si>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</si>
  <si>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</si>
  <si>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</si>
  <si>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</si>
  <si>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</si>
  <si>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</si>
  <si>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</si>
  <si>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</si>
  <si>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</si>
  <si>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</si>
  <si>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</si>
  <si>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</si>
  <si>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</si>
  <si>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</si>
  <si>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</si>
  <si>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</si>
  <si>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</si>
  <si>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</si>
  <si>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</si>
  <si>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</si>
  <si>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</si>
  <si>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</si>
  <si>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</si>
  <si>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</si>
  <si>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</si>
  <si>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</si>
  <si>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</si>
  <si>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</si>
  <si>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</si>
  <si>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</si>
  <si>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</si>
  <si>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</si>
  <si>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</si>
  <si>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</si>
  <si>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</si>
  <si>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</si>
  <si>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</si>
  <si>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</si>
  <si>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</si>
  <si>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</si>
  <si>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</si>
  <si>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</si>
  <si>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</si>
  <si>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</si>
  <si>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</si>
  <si>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</si>
  <si>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</si>
  <si>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</si>
  <si>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</si>
  <si>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</si>
  <si>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</si>
  <si>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</si>
  <si>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</si>
  <si>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</si>
  <si>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</si>
  <si>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</si>
  <si>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</si>
  <si>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</si>
  <si>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</si>
  <si>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</si>
  <si>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</si>
  <si>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</si>
  <si>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</si>
  <si>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</si>
  <si>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</si>
  <si>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</si>
  <si>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</si>
  <si>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</si>
  <si>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</si>
  <si>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</si>
  <si>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</si>
  <si>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</si>
  <si>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</si>
  <si>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</si>
  <si>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</si>
  <si>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</si>
  <si>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</si>
  <si>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</si>
  <si>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</si>
  <si>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</si>
  <si>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</si>
  <si>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</si>
  <si>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</si>
  <si>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</si>
  <si>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</si>
  <si>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</si>
  <si>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</si>
  <si>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</si>
  <si>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</si>
  <si>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</si>
  <si>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</si>
  <si>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</si>
  <si>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</si>
  <si>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</si>
  <si>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</si>
  <si>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</si>
  <si>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</si>
  <si>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</si>
  <si>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</si>
  <si>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</si>
  <si>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</si>
  <si>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</si>
  <si>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</si>
  <si>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</si>
  <si>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</si>
  <si>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</si>
  <si>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</si>
  <si>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</si>
  <si>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</si>
  <si>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</si>
  <si>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</si>
  <si>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</si>
  <si>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</si>
  <si>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</si>
  <si>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</si>
  <si>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</si>
  <si>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</si>
  <si>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</si>
  <si>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</si>
  <si>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</si>
  <si>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</si>
  <si>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</si>
  <si>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</si>
  <si>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</si>
  <si>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</si>
  <si>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</si>
  <si>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</si>
  <si>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</si>
  <si>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</si>
  <si>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</si>
  <si>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</si>
  <si>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</si>
  <si>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</si>
  <si>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</si>
  <si>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</si>
  <si>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</si>
  <si>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</si>
  <si>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</si>
  <si>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</si>
  <si>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</si>
  <si>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</si>
  <si>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</si>
  <si>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</si>
  <si>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</si>
  <si>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</si>
  <si>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</si>
  <si>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</si>
  <si>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</si>
  <si>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</si>
  <si>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</si>
  <si>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</si>
  <si>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</si>
  <si>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</si>
  <si>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</si>
  <si>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</si>
  <si>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</si>
  <si>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</si>
  <si>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</si>
  <si>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</si>
  <si>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</si>
  <si>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</si>
  <si>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</si>
  <si>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</si>
  <si>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</si>
  <si>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</si>
  <si>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</si>
  <si>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</si>
  <si>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</si>
  <si>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</si>
  <si>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</si>
  <si>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</si>
  <si>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</si>
  <si>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</si>
  <si>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</si>
  <si>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</si>
  <si>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</si>
  <si>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</si>
  <si>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</si>
  <si>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</si>
  <si>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</si>
  <si>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</si>
  <si>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</si>
  <si>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</si>
  <si>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</si>
  <si>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</si>
  <si>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</si>
  <si>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</si>
  <si>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</si>
  <si>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</si>
  <si>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</si>
  <si>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</si>
  <si>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</si>
  <si>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</si>
  <si>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</si>
  <si>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</si>
  <si>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</si>
  <si>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</si>
  <si>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</si>
  <si>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</si>
  <si>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</si>
  <si>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</si>
  <si>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</si>
  <si>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</si>
  <si>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</si>
  <si>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</si>
  <si>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</si>
  <si>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</si>
  <si>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</si>
  <si>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</si>
  <si>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</si>
  <si>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</si>
  <si>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</si>
  <si>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</si>
  <si>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</si>
  <si>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</si>
  <si>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</si>
  <si>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</si>
  <si>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</si>
  <si>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</si>
  <si>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</si>
  <si>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</si>
  <si>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</si>
  <si>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</si>
  <si>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</si>
  <si>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</si>
  <si>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</si>
  <si>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</si>
  <si>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</si>
  <si>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</si>
  <si>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</si>
  <si>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</si>
  <si>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</si>
  <si>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</si>
  <si>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</si>
  <si>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</si>
  <si>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</si>
  <si>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</si>
  <si>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</si>
  <si>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</si>
  <si>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</si>
  <si>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</si>
  <si>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</si>
  <si>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</si>
  <si>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</si>
  <si>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</si>
  <si>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</si>
  <si>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</si>
  <si>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</si>
  <si>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</si>
  <si>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</si>
  <si>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</si>
  <si>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</si>
  <si>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</si>
  <si>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</si>
  <si>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</si>
  <si>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</si>
  <si>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</si>
  <si>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</si>
  <si>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</si>
  <si>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</si>
  <si>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</si>
  <si>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</si>
  <si>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</si>
  <si>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</si>
  <si>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</si>
  <si>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</si>
  <si>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</si>
  <si>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</si>
  <si>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</si>
  <si>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</si>
  <si>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</si>
  <si>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</si>
  <si>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</si>
  <si>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</si>
  <si>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</si>
  <si>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</si>
  <si>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</si>
  <si>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</si>
  <si>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</si>
  <si>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</si>
  <si>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</si>
  <si>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</si>
  <si>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</si>
  <si>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</si>
  <si>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</si>
  <si>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</si>
  <si>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</si>
  <si>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</si>
  <si>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</si>
  <si>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</si>
  <si>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</si>
  <si>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</si>
  <si>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</si>
  <si>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</si>
  <si>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</si>
  <si>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</si>
  <si>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</si>
  <si>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</si>
  <si>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</si>
  <si>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</si>
  <si>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</si>
  <si>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</si>
  <si>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</si>
  <si>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</si>
  <si>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</si>
  <si>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</si>
  <si>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</si>
  <si>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</si>
  <si>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</si>
  <si>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</si>
  <si>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</si>
  <si>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</si>
  <si>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</si>
  <si>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</si>
  <si>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</si>
  <si>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</si>
  <si>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</si>
  <si>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</si>
  <si>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</si>
  <si>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</si>
  <si>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</si>
  <si>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</si>
  <si>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</si>
  <si>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</si>
  <si>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</si>
  <si>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</si>
  <si>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</si>
  <si>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</si>
  <si>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</si>
  <si>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</si>
  <si>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</si>
  <si>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</si>
  <si>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</si>
  <si>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</si>
  <si>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</si>
  <si>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</si>
  <si>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</si>
  <si>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</si>
  <si>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</si>
  <si>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</si>
  <si>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</si>
  <si>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</si>
  <si>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</si>
  <si>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</si>
  <si>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</si>
  <si>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</si>
  <si>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</si>
  <si>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</si>
  <si>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</si>
  <si>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</si>
  <si>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</si>
  <si>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</si>
  <si>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</si>
  <si>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</si>
  <si>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</si>
  <si>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</si>
  <si>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</si>
  <si>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</si>
  <si>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</si>
  <si>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</si>
  <si>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</si>
  <si>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</si>
  <si>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</si>
  <si>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</si>
  <si>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</si>
  <si>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</si>
  <si>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</si>
  <si>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</si>
  <si>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</si>
  <si>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</si>
  <si>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</si>
  <si>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</si>
  <si>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</si>
  <si>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</si>
  <si>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</si>
  <si>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</si>
  <si>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</si>
  <si>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</si>
  <si>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</si>
  <si>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</si>
  <si>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</si>
  <si>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</si>
  <si>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</si>
  <si>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</si>
  <si>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</si>
  <si>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</si>
  <si>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</si>
  <si>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</si>
  <si>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</si>
  <si>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</si>
  <si>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</si>
  <si>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</si>
  <si>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</si>
  <si>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</si>
  <si>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</si>
  <si>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</si>
  <si>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</si>
  <si>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</si>
  <si>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</si>
  <si>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</si>
  <si>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</si>
  <si>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</si>
  <si>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</si>
  <si>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</si>
  <si>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</si>
  <si>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</si>
  <si>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</si>
  <si>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</si>
  <si>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</si>
  <si>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</si>
  <si>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</si>
  <si>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</si>
  <si>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</si>
  <si>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</si>
  <si>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</si>
  <si>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</si>
  <si>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</si>
  <si>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</si>
  <si>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</si>
  <si>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</si>
  <si>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</si>
  <si>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</si>
  <si>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</si>
  <si>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</si>
  <si>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</si>
  <si>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</si>
  <si>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</si>
  <si>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</si>
  <si>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</si>
  <si>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</si>
  <si>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</si>
  <si>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</si>
  <si>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</si>
  <si>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</si>
  <si>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</si>
  <si>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</si>
  <si>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</si>
  <si>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</si>
  <si>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</si>
  <si>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access at night , team will move moring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</si>
  <si>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</si>
  <si>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</si>
  <si>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</si>
  <si>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</si>
  <si>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</si>
  <si>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</si>
  <si>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</si>
  <si>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</si>
  <si>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</si>
  <si>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</si>
  <si>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</si>
  <si>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</si>
  <si>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</si>
  <si>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</si>
  <si>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</si>
  <si>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</si>
  <si>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</si>
  <si>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</si>
  <si>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</si>
  <si>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</si>
  <si>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</si>
  <si>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</si>
  <si>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</si>
  <si>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</si>
  <si>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</si>
  <si>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</si>
  <si>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</si>
  <si>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</si>
  <si>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</si>
  <si>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</si>
  <si>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</si>
  <si>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</si>
  <si>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</si>
  <si>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</si>
  <si>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</si>
  <si>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</si>
  <si>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</si>
  <si>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</si>
  <si>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</si>
  <si>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</si>
  <si>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</si>
  <si>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</si>
  <si>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</si>
  <si>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</si>
  <si>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</si>
  <si>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</si>
  <si>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</si>
  <si>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</si>
  <si>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</si>
  <si>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</si>
  <si>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</si>
  <si>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</si>
  <si>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</si>
  <si>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</si>
  <si>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</si>
  <si>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</si>
  <si>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</si>
  <si>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</si>
  <si>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</si>
  <si>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</si>
  <si>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</si>
  <si>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</si>
  <si>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</si>
  <si>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</si>
  <si>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</si>
  <si>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</si>
  <si>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</si>
  <si>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</si>
  <si>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</si>
  <si>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</si>
  <si>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</si>
  <si>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</si>
  <si>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</si>
  <si>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</si>
  <si>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</si>
  <si>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</si>
  <si>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</si>
  <si>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</si>
  <si>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</si>
  <si>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</si>
  <si>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</si>
  <si>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</si>
  <si>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</si>
  <si>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</si>
  <si>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PCM-20251025-00000079</t>
  </si>
  <si>
    <t xml:space="preserve">10 min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</si>
  <si>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</si>
  <si>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</si>
  <si>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</si>
  <si>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</si>
  <si>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</si>
  <si>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PCM-20251024-00001350</t>
  </si>
  <si>
    <t>Em team found JDJZ0764 Vandalism case  /Team in site now try to restore site by temp cable and add desil</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</si>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</sst>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8">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2"/>
      <color rgb="FF191919"/>
      <name val="Cloud-Font-Regular"/>
      <charset val="1"/>
    </font>
    <font>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7">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36" fillId="0" borderId="0" xfId="0" applyFont="1"/>
    <xf numFmtId="0" fontId="22" fillId="9" borderId="9" xfId="0" applyFont="1" applyFill="1" applyBorder="1" applyAlignment="1">
      <alignment horizontal="center" vertical="center"/>
    </xf>
    <xf numFmtId="0" fontId="37"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4" totalsRowShown="0" headerRowDxfId="157" dataDxfId="156" headerRowBorderDxfId="154" tableBorderDxfId="155" totalsRowBorderDxfId="153">
  <autoFilter ref="A1:CJ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1" totalsRowShown="0" headerRowDxfId="48" dataDxfId="47" headerRowBorderDxfId="45" tableBorderDxfId="46" totalsRowBorderDxfId="44">
  <autoFilter ref="A1:L23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9" totalsRowShown="0" headerRowDxfId="31" dataDxfId="30" headerRowBorderDxfId="28" tableBorderDxfId="29">
  <autoFilter ref="A1:L47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292.14696041666321</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11.651971990737366</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7.6451157401606906E-2</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45955.095386342589</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45955.095386342589</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45955.095386342589</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45955.095386342589</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45955.095386342589</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45955.095386342589</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45955.095386342589</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45955.095386342589</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45955.095386342589</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45955.095386342589</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45955.095386342589</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45955.095386342589</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45955.095386342589</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45955.095386342589</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45955.095386342589</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45955.095386342589</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45955.095386342589</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45955.095386342589</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45955.095386342589</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45955.095386342589</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45955.095386342589</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45955.095386342589</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45955.095386342589</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45955.095386342589</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45955.095386342589</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45955.095386342589</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45955.095386342589</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45955.095386342589</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45955.095386342589</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45955.095386342589</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45955.095386342589</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45955.095386342589</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45955.095386342589</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45955.095386342589</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45955.095386342589</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45955.095386342589</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45955.095386342589</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45955.095386342589</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45955.095386342589</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45955.095386342589</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45955.095386342589</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45955.095386342589</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45955.095386342589</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45955.095386342589</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45955.095386342589</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45955.095386342589</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45955.095386342589</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45955.095386342589</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45955.095386342589</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45955.095386342589</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45955.095386342589</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45955.095386342589</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45955.095386342589</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45955.095386342589</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45955.095386342589</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45955.095386342589</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45955.095386342589</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45955.095386342589</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45955.095386342589</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45955.095386342589</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45955.095386342589</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4"/>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130.09554837962787</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10.599610879624379</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39088</v>
      </c>
      <c r="B5" s="18" t="str">
        <f>IFERROR(VLOOKUP(D5,DB!A:K,11,0),"")</f>
        <v>R2</v>
      </c>
      <c r="C5" s="18">
        <v>2</v>
      </c>
      <c r="D5" s="165" t="s">
        <v>26411</v>
      </c>
      <c r="E5" s="87" t="s">
        <v>38998</v>
      </c>
      <c r="F5" s="116">
        <v>45955.058692129627</v>
      </c>
      <c r="G5" s="117">
        <f ca="1">IFERROR(NOW()-F5,"-")</f>
        <v>3.6694212962174788E-2</v>
      </c>
      <c r="H5" s="116">
        <v>45955.053136574075</v>
      </c>
      <c r="I5" s="18" t="str">
        <f>IFERROR(VLOOKUP(D5,DB!A:F,6,0),"")</f>
        <v>Power Cube</v>
      </c>
      <c r="J5" s="18" t="str">
        <f>IFERROR(VLOOKUP(D5,DB!A:G,7,0),"")</f>
        <v>In progress+No BB Design</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66"/>
      <c r="E6" s="115"/>
      <c r="F6" s="116"/>
      <c r="G6" s="117">
        <f ca="1">IFERROR(NOW()-F6,"-")</f>
        <v>45955.095386342589</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45955.095386342589</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64"/>
      <c r="E8" s="115"/>
      <c r="F8" s="116"/>
      <c r="G8" s="117">
        <f ca="1">IFERROR(NOW()-F8,"-")</f>
        <v>45955.095386342589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45955.095386342589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45955.095386342589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45955.095386342589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45955.095386342589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45955.095386342589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45955.095386342589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45955.095386342589</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45955.095386342589</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45955.095386342589</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45955.095386342589</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45955.095386342589</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45955.095386342589</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45955.095386342589</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45955.095386342589</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45955.095386342589</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45955.095386342589</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sheetData>
  <dataValidations count="2">
    <dataValidation allowBlank="1" showInputMessage="1" showErrorMessage="1" sqref="E1" xr:uid="{4D935161-CDD3-4592-B877-3FB59C99E142}"/>
    <dataValidation type="list" allowBlank="1" showInputMessage="1" showErrorMessage="1" sqref="E3:E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45955.095386342589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45955.095386342589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45955.095386342589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45955.095386342589</v>
      </c>
      <c r="H5" s="22"/>
      <c r="I5" s="19" t="s">
        <v>39090</v>
      </c>
      <c r="J5" s="18" t="str">
        <f>IFERROR(VLOOKUP(D5,DB!A:G,7,0),"")</f>
        <v/>
      </c>
      <c r="K5" s="46"/>
      <c r="L5" s="23" t="str">
        <f>IFERROR(VLOOKUP(D5,DB!A:I,9,0),"")</f>
        <v/>
      </c>
    </row>
    <row r="6" spans="1:13" ht="15" customHeight="1">
      <c r="A6" s="19"/>
      <c r="B6" s="63" t="str">
        <f>IFERROR(VLOOKUP(D6,DB!A:K,11,0),"")</f>
        <v/>
      </c>
      <c r="C6" s="18"/>
      <c r="D6" s="18"/>
      <c r="E6" s="18"/>
      <c r="F6" s="20"/>
      <c r="G6" s="21">
        <f t="shared" ca="1" si="0"/>
        <v>45955.095386342589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45955.095386342589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45955.095386342589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45955.095386342589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45955.095386342589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45955.095386342589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45955.095386342589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45955.095386342589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45955.095386342589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45955.095386342589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45955.095386342589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45955.095386342589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45955.095386342589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45955.095386342589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45955.095386342589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45955.095386342589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45955.095386342589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45955.095386342589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45955.095386342589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45955.095386342589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45955.095386342589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45955.095386342589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45955.095386342589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45955.095386342589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45955.095386342589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45955.095386342589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45955.095386342589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45955.095386342589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45955.095386342589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45955.095386342589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45955.095386342589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45955.095386342589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45955.095386342589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45955.095386342589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45955.095386342589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45955.095386342589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45955.095386342589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45955.095386342589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45955.095386342589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45955.095386342589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45955.095386342589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45955.095386342589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45955.095386342589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45955.095386342589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45955.095386342589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45955.095386342589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45955.095386342589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45955.095386342589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45955.095386342589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45955.095386342589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45955.095386342589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45955.095386342589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45955.095386342589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45955.095386342589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45955.095386342589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45955.095386342589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45955.095386342589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45955.095386342589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45955.095386342589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45955.095386342589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45955.095386342589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45955.095386342589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45955.095386342589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45955.095386342589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45955.095386342589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45955.095386342589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45955.095386342589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45955.095386342589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45955.095386342589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45955.095386342589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45955.095386342589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45955.095386342589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45955.095386342589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45955.095386342589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45955.095386342589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45955.095386342589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45955.095386342589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45955.095386342589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45955.095386342589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45955.095386342589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45955.095386342589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45955.095386342589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45955.095386342589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45955.095386342589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45955.095386342589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45955.095386342589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45955.095386342589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45955.095386342589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45955.095386342589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45955.095386342589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45955.095386342589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45955.095386342589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45955.095386342589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45955.095386342589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45955.095386342589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45955.095386342589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45955.095386342589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45955.095386342589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45955.095386342589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45955.095386342589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45955.095386342589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45955.095386342589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45955.095386342589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45955.095386342589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45955.095386342589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45955.095386342589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45955.095386342589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45955.095386342589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45955.095386342589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45955.095386342589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45955.095386342589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45955.095386342589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45955.095386342589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45955.095386342589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45955.095386342589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45955.095386342589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45955.095386342589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45955.095386342589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45955.095386342589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45955.095386342589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45955.095386342589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45955.095386342589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45955.095386342589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45955.095386342589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45955.095386342589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45955.095386342589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45955.095386342589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45955.095386342589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45955.095386342589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45955.095386342589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45955.095386342589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45955.095386342589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45955.095386342589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45955.095386342589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45955.095386342589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45955.095386342589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45955.095386342589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45955.095386342589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45955.095386342589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45955.095386342589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45955.095386342589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45955.095386342589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45955.095386342589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45955.095386342589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45955.095386342589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45955.095386342589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45955.095386342589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45955.095386342589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45955.095386342589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45955.095386342589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45955.095386342589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45955.095386342589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45955.095386342589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45955.095386342589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45955.095386342589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45955.095386342589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45955.095386342589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45955.095386342589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45955.095386342589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45955.095386342589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45955.095386342589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45955.095386342589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45955.095386342589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45955.095386342589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45955.095386342589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45955.095386342589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45955.095386342589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45955.095386342589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45955.095386342589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45955.095386342589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45955.095386342589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45955.095386342589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45955.095386342589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45955.095386342589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45955.095386342589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45955.095386342589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45955.095386342589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45955.095386342589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45955.095386342589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45955.095386342589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45955.095386342589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45955.095386342589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45955.095386342589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45955.095386342589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45955.095386342589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45955.095386342589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45955.095386342589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45955.095386342589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45955.095386342589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45955.095386342589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45955.095386342589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45955.095386342589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45955.095386342589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45955.095386342589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45955.095386342589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45955.095386342589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45955.095386342589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45955.095386342589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45955.095386342589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45955.095386342589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45955.095386342589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45955.095386342589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45955.095386342589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45955.095386342589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45955.095386342589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45955.095386342589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45955.095386342589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45955.095386342589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45955.095386342589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45955.095386342589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45955.095386342589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45955.095386342589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45955.095386342589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45955.095386342589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45955.095386342589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45955.095386342589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45955.095386342589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45955.095386342589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45955.095386342589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45955.095386342589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45955.095386342589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45955.095386342589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45955.095386342589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45955.095386342589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45955.095386342589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45955.095386342589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45955.095386342589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45955.095386342589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45955.095386342589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45955.095386342589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45955.095386342589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45955.095386342589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45955.095386342589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45955.095386342589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45955.095386342589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45955.095386342589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45955.095386342589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45955.095386342589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45955.095386342589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45955.095386342589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45955.095386342589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45955.095386342589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45955.095386342589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45955.095386342589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45955.095386342589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45955.095386342589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45955.095386342589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45955.095386342589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45955.095386342589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45955.095386342589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45955.095386342589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45955.095386342589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45955.095386342589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45955.095386342589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45955.095386342589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45955.095386342589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45955.095386342589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45955.095386342589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45955.095386342589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45955.095386342589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45955.095386342589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45955.095386342589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45955.095386342589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45955.095386342589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45955.095386342589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45955.095386342589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45955.095386342589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45955.095386342589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45955.095386342589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45955.095386342589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45955.095386342589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45955.095386342589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45955.095386342589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45955.095386342589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45955.095386342589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45955.095386342589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45955.095386342589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45955.095386342589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45955.095386342589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45955.095386342589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45955.095386342589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45955.095386342589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45955.095386342589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45955.095386342589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45955.095386342589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45955.095386342589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45955.095386342589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45955.095386342589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45955.095386342589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45955.095386342589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45955.095386342589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45955.095386342589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45955.095386342589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45955.095386342589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45955.095386342589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45955.095386342589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45955.095386342589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45955.095386342589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45955.095386342589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45955.095386342589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45955.095386342589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45955.095386342589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45955.095386342589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45955.095386342589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45955.095386342589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45955.095386342589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45955.095386342589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45955.095386342589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45955.095386342589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45955.095386342589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45955.095386342589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45955.095386342589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45955.095386342589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45955.095386342589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45955.095386342589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45955.095386342589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45955.095386342589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45955.095386342589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45955.095386342589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45955.095386342589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45955.095386342589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45955.095386342589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45955.095386342589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45955.095386342589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45955.095386342589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45955.095386342589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45955.095386342589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45955.095386342589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45955.095386342589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45955.095386342589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45955.095386342589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45955.095386342589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45955.095386342589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45955.095386342589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45955.095386342589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45955.095386342589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45955.095386342589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45955.095386342589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45955.095386342589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45955.095386342589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45955.095386342589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45955.095386342589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45955.095386342589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45955.095386342589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45955.095386342589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45955.095386342589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45955.095386342589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45955.095386342589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45955.095386342589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45955.095386342589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45955.095386342589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45955.095386342589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45955.095386342589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45955.095386342589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45955.095386342589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45955.095386342589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45955.095386342589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45955.095386342589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45955.095386342589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45955.095386342589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45955.095386342589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45955.095386342589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45955.095386342589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45955.095386342589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45955.095386342589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45955.095386342589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45955.095386342589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45955.095386342589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45955.095386342589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45955.095386342589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45955.095386342589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45955.095386342589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45955.095386342589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45955.095386342589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45955.095386342589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45955.095386342589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45955.095386342589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45955.095386342589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45955.095386342589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45955.095386342589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45955.095386342589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45955.095386342589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45955.095386342589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45955.095386342589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45955.095386342589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45955.095386342589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45955.095386342589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45955.095386342589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45955.095386342589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45955.095386342589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45955.095386342589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45955.095386342589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45955.095386342589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45955.095386342589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45955.095386342589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45955.095386342589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45955.095386342589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45955.095386342589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45955.095386342589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45955.095386342589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45955.095386342589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45955.095386342589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45955.095386342589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45955.095386342589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45955.095386342589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45955.095386342589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45955.095386342589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45955.095386342589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45955.095386342589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45955.095386342589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45955.095386342589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45955.095386342589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45955.095386342589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45955.095386342589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45955.095386342589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45955.095386342589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45955.095386342589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45955.095386342589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45955.095386342589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45955.095386342589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45955.095386342589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45955.095386342589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45955.095386342589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45955.095386342589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45955.095386342589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45955.095386342589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45955.095386342589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45955.095386342589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45955.095386342589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45955.095386342589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45955.095386342589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45955.095386342589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45955.095386342589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45955.095386342589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45955.095386342589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45955.095386342589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45955.095386342589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45955.095386342589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45955.095386342589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45955.095386342589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45955.095386342589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45955.095386342589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45955.095386342589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45955.095386342589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45955.095386342589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45955.095386342589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45955.095386342589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45955.095386342589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45955.095386342589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45955.095386342589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45955.095386342589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45955.095386342589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45955.095386342589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45955.095386342589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45955.095386342589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45955.095386342589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45955.095386342589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45955.095386342589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45955.095386342589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45955.095386342589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45955.095386342589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45955.095386342589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45955.095386342589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45955.095386342589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45955.095386342589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45955.095386342589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45955.095386342589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45955.095386342589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45955.095386342589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45955.095386342589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45955.095386342589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45955.095386342589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45955.095386342589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45955.095386342589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45955.095386342589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45955.095386342589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45955.095386342589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45955.095386342589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45955.095386342589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45955.095386342589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45955.095386342589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45955.095386342589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45955.095386342589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45955.095386342589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45955.095386342589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45955.095386342589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45955.095386342589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45955.095386342589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45955.095386342589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45955.095386342589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45955.095386342589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45955.095386342589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45955.095386342589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45955.095386342589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45955.095386342589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45955.095386342589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45955.095386342589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45955.095386342589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45955.095386342589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45955.095386342589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45955.095386342589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45955.095386342589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45955.095386342589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45955.095386342589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45955.095386342589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45955.095386342589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45955.095386342589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45955.095386342589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45955.095386342589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45955.095386342589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45955.095386342589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45955.095386342589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45955.095386342589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45955.095386342589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45955.095386342589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45955.095386342589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45955.095386342589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45955.095386342589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45955.095386342589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45955.095386342589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45955.095386342589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45955.095386342589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45955.095386342589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45955.095386342589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45955.095386342589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45955.095386342589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45955.095386342589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45955.095386342589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45955.095386342589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45955.095386342589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45955.095386342589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45955.095386342589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45955.095386342589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45955.095386342589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45955.095386342589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45955.095386342589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45955.095386342589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45955.095386342589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45955.095386342589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45955.095386342589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45955.095386342589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45955.095386342589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45955.095386342589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45955.095386342589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45955.095386342589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45955.095386342589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45955.095386342589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45955.095386342589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45955.095386342589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45955.095386342589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45955.095386342589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45955.095386342589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45955.095386342589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45955.095386342589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45955.095386342589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45955.095386342589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45955.095386342589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45955.095386342589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45955.095386342589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45955.095386342589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45955.095386342589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45955.095386342589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45955.095386342589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45955.095386342589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45955.095386342589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45955.095386342589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45955.095386342589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45955.095386342589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45955.095386342589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45955.095386342589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45955.095386342589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45955.095386342589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45955.095386342589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45955.095386342589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45955.095386342589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45955.095386342589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45955.095386342589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45955.095386342589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45955.095386342589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45955.095386342589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45955.095386342589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45955.095386342589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45955.095386342589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45955.095386342589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45955.095386342589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45955.095386342589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45955.095386342589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45955.095386342589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45955.095386342589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45955.095386342589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45955.095386342589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45955.095386342589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45955.095386342589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45955.095386342589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45955.095386342589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45955.095386342589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45955.095386342589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45955.095386342589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45955.095386342589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45955.095386342589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45955.095386342589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45955.095386342589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45955.095386342589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45955.095386342589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45955.095386342589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45955.095386342589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45955.095386342589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45955.095386342589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45955.095386342589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45955.095386342589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45955.095386342589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45955.095386342589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45955.095386342589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45955.095386342589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45955.095386342589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45955.095386342589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45955.095386342589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45955.095386342589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45955.095386342589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45955.095386342589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45955.095386342589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45955.095386342589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45955.095386342589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45955.095386342589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45955.095386342589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45955.095386342589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45955.095386342589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45955.095386342589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45955.095386342589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45955.095386342589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45955.095386342589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45955.095386342589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45955.095386342589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45955.095386342589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45955.095386342589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45955.095386342589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45955.095386342589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45955.095386342589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45955.095386342589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45955.095386342589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45955.095386342589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45955.095386342589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45955.095386342589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45955.095386342589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45955.095386342589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45955.095386342589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45955.095386342589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45955.095386342589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45955.095386342589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45955.095386342589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45955.095386342589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45955.095386342589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45955.095386342589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45955.095386342589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45955.095386342589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45955.095386342589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45955.095386342589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45955.095386342589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45955.095386342589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45955.095386342589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45955.095386342589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45955.095386342589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45955.095386342589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45955.095386342589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45955.095386342589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45955.095386342589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45955.095386342589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45955.095386342589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45955.095386342589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45955.095386342589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45955.095386342589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45955.095386342589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45955.095386342589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45955.095386342589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45955.095386342589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45955.095386342589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45955.095386342589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45955.095386342589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45955.095386342589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45955.095386342589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45955.095386342589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45955.095386342589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45955.095386342589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45955.095386342589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45955.095386342589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45955.095386342589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45955.095386342589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45955.095386342589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45955.095386342589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45955.095386342589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45955.095386342589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45955.095386342589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45955.095386342589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45955.095386342589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45955.095386342589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45955.095386342589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45955.095386342589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45955.095386342589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45955.095386342589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45955.095386342589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45955.095386342589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45955.095386342589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45955.095386342589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45955.095386342589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45955.095386342589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45955.095386342589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45955.095386342589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45955.095386342589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45955.095386342589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45955.095386342589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45955.095386342589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45955.095386342589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45955.095386342589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45955.095386342589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45955.095386342589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45955.095386342589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45955.095386342589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45955.095386342589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45955.095386342589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45955.095386342589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45955.095386342589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45955.095386342589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45955.095386342589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45955.095386342589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45955.095386342589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45955.095386342589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45955.095386342589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45955.095386342589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45955.095386342589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45955.095386342589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45955.095386342589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45955.095386342589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45955.095386342589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45955.095386342589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45955.095386342589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45955.095386342589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45955.095386342589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45955.095386342589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45955.095386342589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45955.095386342589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45955.095386342589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45955.095386342589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45955.095386342589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45955.095386342589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45955.095386342589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45955.095386342589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45955.095386342589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45955.095386342589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45955.095386342589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45955.095386342589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45955.095386342589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45955.095386342589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45955.095386342589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45955.095386342589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45955.095386342589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45955.095386342589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45955.095386342589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45955.095386342589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45955.095386342589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45955.095386342589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45955.095386342589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45955.095386342589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45955.095386342589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45955.095386342589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45955.095386342589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45955.095386342589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45955.095386342589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45955.095386342589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45955.095386342589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45955.095386342589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45955.095386342589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45955.095386342589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45955.095386342589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45955.095386342589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45955.095386342589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45955.095386342589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45955.095386342589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45955.095386342589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45955.095386342589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45955.095386342589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45955.095386342589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45955.095386342589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45955.095386342589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45955.095386342589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45955.095386342589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45955.095386342589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45955.095386342589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45955.095386342589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45955.095386342589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45955.095386342589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45955.095386342589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45955.095386342589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45955.095386342589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45955.095386342589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45955.095386342589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45955.095386342589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45955.095386342589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45955.095386342589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45955.095386342589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45955.095386342589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45955.095386342589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45955.095386342589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45955.095386342589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45955.095386342589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45955.095386342589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45955.095386342589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45955.095386342589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45955.095386342589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45955.095386342589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45955.095386342589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45955.095386342589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45955.095386342589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45955.095386342589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45955.095386342589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45955.095386342589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45955.095386342589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45955.095386342589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45955.095386342589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45955.095386342589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45955.095386342589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45955.095386342589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45955.095386342589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45955.095386342589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45955.095386342589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45955.095386342589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45955.095386342589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45955.095386342589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45955.095386342589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45955.095386342589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45955.095386342589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45955.095386342589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45955.095386342589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45955.095386342589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45955.095386342589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45955.095386342589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45955.095386342589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45955.095386342589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45955.095386342589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45955.095386342589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45955.095386342589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45955.095386342589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45955.095386342589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45955.095386342589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45955.095386342589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45955.095386342589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45955.095386342589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45955.095386342589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45955.095386342589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45955.095386342589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45955.095386342589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45955.095386342589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45955.095386342589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45955.095386342589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45955.095386342589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45955.095386342589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45955.095386342589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45955.095386342589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45955.095386342589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45955.095386342589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45955.095386342589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45955.095386342589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45955.095386342589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45955.095386342589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45955.095386342589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45955.095386342589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45955.095386342589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45955.095386342589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45955.095386342589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45955.095386342589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45955.095386342589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45955.095386342589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45955.095386342589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45955.095386342589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45955.095386342589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45955.095386342589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45955.095386342589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45955.095386342589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45955.095386342589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45955.095386342589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45955.095386342589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45955.095386342589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45955.095386342589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45955.095386342589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45955.095386342589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45955.095386342589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45955.095386342589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45955.095386342589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45955.095386342589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45955.095386342589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45955.095386342589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45955.095386342589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45955.095386342589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45955.095386342589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45955.095386342589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45955.095386342589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45955.095386342589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45955.095386342589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45955.095386342589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45955.095386342589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45955.095386342589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45955.095386342589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45955.095386342589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45955.095386342589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45955.095386342589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45955.095386342589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45955.095386342589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45955.095386342589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45955.095386342589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45955.095386342589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45955.095386342589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45955.095386342589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45955.095386342589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45955.095386342589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45955.095386342589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45955.095386342589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45955.095386342589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45955.095386342589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45955.095386342589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45955.095386342589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45955.095386342589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45955.095386342589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45955.095386342589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45955.095386342589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45955.095386342589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45955.095386342589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45955.095386342589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45955.095386342589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45955.095386342589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45955.095386342589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45955.095386342589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45955.095386342589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45955.095386342589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45955.095386342589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45955.095386342589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45955.095386342589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45955.095386342589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45955.095386342589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45955.095386342589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45955.095386342589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45955.095386342589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45955.095386342589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45955.095386342589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45955.095386342589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45955.095386342589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45955.095386342589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45955.095386342589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45955.095386342589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45955.095386342589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45955.095386342589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45955.095386342589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45955.095386342589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45955.095386342589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45955.095386342589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45955.095386342589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45955.095386342589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45955.095386342589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45955.095386342589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45955.095386342589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45955.095386342589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45955.095386342589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45955.095386342589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45955.095386342589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45955.095386342589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45955.095386342589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45955.095386342589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45955.095386342589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45955.095386342589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45955.095386342589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45955.095386342589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45955.095386342589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45955.095386342589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45955.095386342589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45955.095386342589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45955.095386342589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45955.095386342589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45955.095386342589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45955.095386342589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45955.095386342589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45955.095386342589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45955.095386342589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45955.095386342589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45955.095386342589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45955.095386342589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45955.095386342589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45955.095386342589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45955.095386342589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45955.095386342589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45955.095386342589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45955.095386342589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45955.095386342589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45955.095386342589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45955.095386342589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45955.095386342589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45955.095386342589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45955.095386342589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45955.095386342589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45955.095386342589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45955.095386342589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45955.095386342589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45955.095386342589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45955.095386342589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45955.095386342589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45955.095386342589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45955.095386342589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45955.095386342589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45955.095386342589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45955.095386342589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45955.095386342589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45955.095386342589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45955.095386342589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45955.095386342589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45955.095386342589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45955.095386342589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45955.095386342589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45955.095386342589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45955.095386342589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45955.095386342589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45955.095386342589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45955.095386342589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45955.095386342589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45955.095386342589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45955.095386342589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45955.095386342589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45955.095386342589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45955.095386342589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45955.095386342589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45955.095386342589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45955.095386342589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45955.095386342589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45955.095386342589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45955.095386342589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45955.095386342589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45955.095386342589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45955.095386342589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45955.095386342589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45955.095386342589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45955.095386342589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45955.095386342589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45955.095386342589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45955.095386342589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45955.095386342589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45955.095386342589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45955.095386342589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45955.095386342589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45955.095386342589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45955.095386342589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45955.095386342589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45955.095386342589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45955.095386342589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45955.095386342589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45955.095386342589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45955.095386342589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45955.095386342589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45955.095386342589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45955.095386342589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45955.095386342589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45955.095386342589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45955.095386342589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45955.095386342589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45955.095386342589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45955.095386342589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45955.095386342589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45955.095386342589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45955.095386342589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45955.095386342589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45955.095386342589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45955.095386342589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45955.095386342589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45955.095386342589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45955.095386342589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45955.095386342589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45955.095386342589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45955.095386342589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45955.095386342589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45955.095386342589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45955.095386342589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45955.095386342589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45955.095386342589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45955.095386342589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45955.095386342589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45955.095386342589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45955.095386342589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45955.095386342589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45955.095386342589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45955.095386342589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45955.095386342589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45955.095386342589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45955.095386342589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45955.095386342589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45955.095386342589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45955.095386342589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45955.095386342589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45955.095386342589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45955.095386342589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45955.095386342589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45955.095386342589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45955.095386342589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45955.095386342589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45955.095386342589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45955.095386342589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45955.095386342589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45955.095386342589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45955.095386342589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45955.095386342589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45955.095386342589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45955.095386342589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45955.095386342589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45955.095386342589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45955.095386342589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45955.095386342589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45955.095386342589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45955.095386342589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45955.095386342589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45955.095386342589</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45955.095386342589</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45955.095386342589</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45955.095386342589</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1"/>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251.61466874999314</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1.4606641203645268</v>
      </c>
      <c r="H3" s="124">
        <v>45953.546631944446</v>
      </c>
      <c r="I3" s="120" t="str">
        <f>IFERROR(VLOOKUP(D3,DB!A:F,6,0),"")</f>
        <v>SCECO</v>
      </c>
      <c r="J3" s="120" t="str">
        <f>IFERROR(VLOOKUP(D3,DB!A:G,7,0),"")</f>
        <v>Dead</v>
      </c>
      <c r="K3" s="126" t="s">
        <v>39094</v>
      </c>
      <c r="L3" s="122" t="str">
        <f>IFERROR(VLOOKUP(D3,DB!A:I,9,0),"")</f>
        <v>Latis</v>
      </c>
    </row>
    <row r="4" spans="1:16" ht="40.5" customHeight="1">
      <c r="A4" s="120" t="s">
        <v>39095</v>
      </c>
      <c r="B4" s="120" t="str">
        <f>IFERROR(VLOOKUP(D4,DB!A:K,11,0),"")</f>
        <v>R4</v>
      </c>
      <c r="C4" s="121">
        <v>5</v>
      </c>
      <c r="D4" s="122" t="s">
        <v>23357</v>
      </c>
      <c r="E4" s="99" t="s">
        <v>39081</v>
      </c>
      <c r="F4" s="124">
        <v>45954.955555555556</v>
      </c>
      <c r="G4" s="125">
        <f ca="1">IFERROR(NOW()-F4,"")</f>
        <v>0.13983078703313367</v>
      </c>
      <c r="H4" s="124">
        <v>45954.950370370374</v>
      </c>
      <c r="I4" s="120" t="str">
        <f>IFERROR(VLOOKUP(D4,DB!A:F,6,0),"")</f>
        <v>Generator-DG</v>
      </c>
      <c r="J4" s="120" t="str">
        <f>IFERROR(VLOOKUP(D4,DB!A:G,7,0),"")</f>
        <v>Good</v>
      </c>
      <c r="K4" s="126" t="s">
        <v>39096</v>
      </c>
      <c r="L4" s="122" t="str">
        <f>IFERROR(VLOOKUP(D4,DB!A:I,9,0),"")</f>
        <v>Latis</v>
      </c>
    </row>
    <row r="5" spans="1:16" ht="15" customHeight="1">
      <c r="A5" s="120"/>
      <c r="B5" s="120" t="str">
        <f>IFERROR(VLOOKUP(D5,DB!A:K,11,0),"")</f>
        <v/>
      </c>
      <c r="C5" s="121"/>
      <c r="D5" s="94"/>
      <c r="E5" s="99"/>
      <c r="F5" s="124"/>
      <c r="G5" s="125">
        <f ca="1">IFERROR(NOW()-F5,"")</f>
        <v>45955.095386342589</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45955.095386342589</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45955.095386342589</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45955.095386342589</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45955.095386342589</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45955.095386342589</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45955.095386342589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45955.095386342589</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45955.095386342589</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45955.095386342589</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45955.095386342589</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62"/>
      <c r="E16" s="99"/>
      <c r="F16" s="124"/>
      <c r="G16" s="125">
        <f ca="1">IFERROR(NOW()-F16,"")</f>
        <v>45955.095386342589</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45955.095386342589</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45955.095386342589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63"/>
      <c r="E19" s="99"/>
      <c r="F19" s="124"/>
      <c r="G19" s="125">
        <f ca="1">IFERROR(NOW()-F19,"")</f>
        <v>45955.095386342589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45955.095386342589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99"/>
      <c r="F21" s="124"/>
      <c r="G21" s="125">
        <f ca="1">IFERROR(NOW()-F21,"")</f>
        <v>45955.095386342589</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45955.095386342589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45955.095386342589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45955.095386342589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45955.095386342589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45955.095386342589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45955.095386342589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45955.095386342589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45955.095386342589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45955.095386342589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45955.095386342589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45955.095386342589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45955.095386342589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45955.095386342589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45955.095386342589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45955.095386342589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45955.095386342589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45955.095386342589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45955.095386342589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45955.095386342589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45955.095386342589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45955.095386342589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45955.095386342589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45955.095386342589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45955.095386342589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45955.095386342589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45955.095386342589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45955.095386342589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45955.095386342589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45955.095386342589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45955.095386342589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45955.095386342589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45955.095386342589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45955.095386342589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45955.095386342589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45955.095386342589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45955.095386342589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45955.095386342589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45955.095386342589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45955.095386342589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45955.095386342589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45955.095386342589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45955.095386342589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45955.095386342589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45955.095386342589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45955.095386342589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45955.095386342589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45955.095386342589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45955.095386342589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45955.095386342589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45955.095386342589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45955.095386342589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45955.095386342589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45955.095386342589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45955.095386342589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45955.095386342589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45955.095386342589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45955.095386342589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45955.095386342589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45955.095386342589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45955.095386342589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45955.095386342589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45955.095386342589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45955.095386342589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45955.095386342589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45955.095386342589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45955.095386342589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45955.095386342589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45955.095386342589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45955.095386342589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45955.095386342589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45955.095386342589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45955.095386342589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45955.095386342589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45955.095386342589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45955.095386342589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45955.095386342589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45955.095386342589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45955.095386342589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45955.095386342589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45955.095386342589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45955.095386342589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45955.095386342589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45955.095386342589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45955.095386342589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45955.095386342589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45955.095386342589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45955.095386342589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45955.095386342589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45955.095386342589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45955.095386342589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45955.095386342589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45955.095386342589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45955.095386342589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45955.095386342589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45955.095386342589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45955.095386342589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45955.095386342589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45955.095386342589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45955.095386342589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45955.095386342589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45955.095386342589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45955.095386342589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45955.095386342589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45955.095386342589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45955.095386342589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45955.095386342589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45955.095386342589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45955.095386342589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45955.095386342589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45955.095386342589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45955.095386342589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45955.095386342589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45955.095386342589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45955.095386342589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45955.095386342589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45955.095386342589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45955.095386342589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45955.095386342589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45955.095386342589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45955.095386342589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45955.095386342589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45955.095386342589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45955.095386342589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45955.095386342589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45955.095386342589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45955.095386342589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45955.095386342589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45955.095386342589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45955.095386342589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45955.095386342589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45955.095386342589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45955.095386342589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45955.095386342589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45955.095386342589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45955.095386342589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45955.095386342589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45955.095386342589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45955.095386342589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45955.095386342589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45955.095386342589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45955.095386342589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45955.095386342589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45955.095386342589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45955.095386342589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45955.095386342589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45955.095386342589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45955.095386342589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45955.095386342589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45955.095386342589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45955.095386342589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45955.095386342589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45955.095386342589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45955.095386342589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45955.095386342589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45955.095386342589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45955.095386342589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45955.095386342589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45955.095386342589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45955.095386342589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45955.095386342589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45955.095386342589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45955.095386342589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45955.095386342589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45955.095386342589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45955.095386342589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45955.095386342589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45955.095386342589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45955.095386342589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45955.095386342589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45955.095386342589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45955.095386342589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45955.095386342589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45955.095386342589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45955.095386342589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45955.095386342589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45955.095386342589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45955.095386342589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45955.095386342589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45955.095386342589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45955.095386342589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45955.095386342589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45955.095386342589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45955.095386342589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45955.095386342589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45955.095386342589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45955.095386342589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45955.095386342589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45955.095386342589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45955.095386342589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45955.095386342589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45955.095386342589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45955.095386342589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45955.095386342589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45955.095386342589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45955.095386342589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45955.095386342589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45955.095386342589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45955.095386342589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45955.095386342589</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45955.095386342589</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45955.095386342589</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45955.095386342589</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45955.095386342589</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45955.095386342589</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45955.095386342589</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45955.095386342589</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45955.095386342589</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45955.095386342589</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45955.095386342589</v>
      </c>
      <c r="H230" s="124"/>
      <c r="I230" s="120" t="str">
        <f>IFERROR(VLOOKUP(D230,DB!A:F,6,0),"")</f>
        <v/>
      </c>
      <c r="J230" s="120" t="str">
        <f>IFERROR(VLOOKUP(D230,DB!A:G,7,0),"")</f>
        <v/>
      </c>
      <c r="K230" s="126"/>
      <c r="L230" s="122" t="str">
        <f>IFERROR(VLOOKUP(D230,DB!A:I,9,0),"")</f>
        <v/>
      </c>
    </row>
    <row r="231" spans="1:12" ht="15" customHeight="1">
      <c r="A231" s="127"/>
      <c r="B231" s="127" t="str">
        <f>IFERROR(VLOOKUP(D231,DB!A:K,11,0),"")</f>
        <v/>
      </c>
      <c r="C231" s="128"/>
      <c r="D231" s="129"/>
      <c r="E231" s="130"/>
      <c r="F231" s="131"/>
      <c r="G231" s="132">
        <f ca="1">IFERROR(NOW()-F231,"")</f>
        <v>45955.095386342589</v>
      </c>
      <c r="H231" s="131"/>
      <c r="I231" s="127" t="str">
        <f>IFERROR(VLOOKUP(D231,DB!A:F,6,0),"")</f>
        <v/>
      </c>
      <c r="J231" s="127" t="str">
        <f>IFERROR(VLOOKUP(D231,DB!A:G,7,0),"")</f>
        <v/>
      </c>
      <c r="K231" s="133"/>
      <c r="L231" s="129" t="str">
        <f>IFERROR(VLOOKUP(D231,DB!A:I,9,0),"")</f>
        <v/>
      </c>
    </row>
  </sheetData>
  <dataValidations count="2">
    <dataValidation allowBlank="1" showInputMessage="1" showErrorMessage="1" sqref="E1" xr:uid="{A4F81451-56CC-4543-9497-104C4E44EE4B}"/>
    <dataValidation type="list" allowBlank="1" showInputMessage="1" showErrorMessage="1" sqref="E2:E2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tabSelected="1"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63.263326157401025</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39081</v>
      </c>
      <c r="F3" s="38">
        <v>45926.188877314817</v>
      </c>
      <c r="G3" s="145">
        <f t="shared" ref="G3" ca="1" si="0">IFERROR(NOW()-F3,"")</f>
        <v>28.906509027772699</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39081</v>
      </c>
      <c r="F4" s="154">
        <v>45948.661111111112</v>
      </c>
      <c r="G4" s="155">
        <f ca="1">IFERROR(NOW()-F4,"")</f>
        <v>6.4342752314769314</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0.6457451388851041</v>
      </c>
      <c r="H5" s="154">
        <v>45954.369560185187</v>
      </c>
      <c r="I5" s="153" t="str">
        <f>IFERROR(VLOOKUP(D5,DB!A:F,6,0),"")</f>
        <v>SCECO</v>
      </c>
      <c r="J5" s="153" t="str">
        <f>IFERROR(VLOOKUP(D5,DB!A:G,7,0),"")</f>
        <v>Good</v>
      </c>
      <c r="K5" s="153" t="s">
        <v>39104</v>
      </c>
      <c r="L5" s="153" t="str">
        <f>IFERROR(VLOOKUP(D5,DB!A:I,9,0),"")</f>
        <v>Latis</v>
      </c>
    </row>
    <row r="6" spans="1:13" ht="15">
      <c r="A6" s="153"/>
      <c r="B6" s="153"/>
      <c r="C6" s="153"/>
      <c r="D6" s="153"/>
      <c r="E6" s="153"/>
      <c r="F6" s="154"/>
      <c r="G6" s="155"/>
      <c r="H6" s="154"/>
      <c r="I6" s="153"/>
      <c r="J6" s="153"/>
      <c r="K6" s="153"/>
      <c r="L6" s="153"/>
    </row>
    <row r="7" spans="1:13" ht="15">
      <c r="A7" s="153"/>
      <c r="B7" s="153" t="str">
        <f>IFERROR(VLOOKUP(D7,DB!A:K,11,0),"")</f>
        <v/>
      </c>
      <c r="C7" s="153"/>
      <c r="D7" s="153"/>
      <c r="E7" s="153"/>
      <c r="F7" s="154"/>
      <c r="G7" s="155">
        <f ca="1">IFERROR(NOW()-F7,"")</f>
        <v>45955.095386342589</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45955.095386342589</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45955.095386342589</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45955.095386342589</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45955.095386342589</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45955.095386342589</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45955.095386342589</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45955.095386342589</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45955.095386342589</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45955.095386342589</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45955.095386342589</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45955.095386342589</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45955.095386342589</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45955.095386342589</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45955.095386342589</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45955.095386342589</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45955.095386342589</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45955.095386342589</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45955.095386342589</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45955.095386342589</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45955.095386342589</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45955.095386342589</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45955.095386342589</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45955.095386342589</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45955.095386342589</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45955.095386342589</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45955.095386342589</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45955.095386342589</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45955.095386342589</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45955.095386342589</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45955.095386342589</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45955.095386342589</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45955.095386342589</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45955.095386342589</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45955.095386342589</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45955.095386342589</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45955.095386342589</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45955.095386342589</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45955.095386342589</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45955.095386342589</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45955.095386342589</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45955.095386342589</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45955.095386342589</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45955.095386342589</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45955.095386342589</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45955.095386342589</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45955.095386342589</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45955.095386342589</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45955.095386342589</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45955.095386342589</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45955.095386342589</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45955.095386342589</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45955.095386342589</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45955.095386342589</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45955.095386342589</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45955.095386342589</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45955.095386342589</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45955.095386342589</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45955.095386342589</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45955.095386342589</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45955.095386342589</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45955.095386342589</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45955.095386342589</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45955.095386342589</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45955.095386342589</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45955.095386342589</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45955.095386342589</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45955.095386342589</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45955.095386342589</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45955.095386342589</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45955.095386342589</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45955.095386342589</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45955.095386342589</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45955.095386342589</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45955.095386342589</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45955.095386342589</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45955.095386342589</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45955.095386342589</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45955.095386342589</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45955.095386342589</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45955.095386342589</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45955.095386342589</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45955.095386342589</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45955.095386342589</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45955.095386342589</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45955.095386342589</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45955.095386342589</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45955.095386342589</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45955.095386342589</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45955.095386342589</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45955.095386342589</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45955.095386342589</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45955.095386342589</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45955.095386342589</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45955.095386342589</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45955.095386342589</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45955.095386342589</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45955.095386342589</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45955.095386342589</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45955.095386342589</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45955.095386342589</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45955.095386342589</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45955.095386342589</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45955.095386342589</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45955.095386342589</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45955.095386342589</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45955.095386342589</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45955.095386342589</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45955.095386342589</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45955.095386342589</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45955.095386342589</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45955.095386342589</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45955.095386342589</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45955.095386342589</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45955.095386342589</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45955.095386342589</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45955.095386342589</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45955.095386342589</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45955.095386342589</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45955.095386342589</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45955.095386342589</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45955.095386342589</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45955.095386342589</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45955.095386342589</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45955.095386342589</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45955.095386342589</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45955.095386342589</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45955.095386342589</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45955.095386342589</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45955.095386342589</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45955.095386342589</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45955.095386342589</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45955.095386342589</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45955.095386342589</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45955.095386342589</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45955.095386342589</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45955.095386342589</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45955.095386342589</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45955.095386342589</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45955.095386342589</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45955.095386342589</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45955.095386342589</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45955.095386342589</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45955.095386342589</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45955.095386342589</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45955.095386342589</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45955.095386342589</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45955.095386342589</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45955.095386342589</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45955.095386342589</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45955.095386342589</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45955.095386342589</v>
      </c>
      <c r="H158" s="154"/>
      <c r="I158" s="153" t="str">
        <f>IFERROR(VLOOKUP(D158,DB!A:F,6,0),"")</f>
        <v/>
      </c>
      <c r="J158" s="153" t="str">
        <f>IFERROR(VLOOKUP(D158,DB!A:G,7,0),"")</f>
        <v/>
      </c>
      <c r="K158" s="153"/>
      <c r="L158" s="153" t="str">
        <f>IFERROR(VLOOKUP(D158,DB!A:I,9,0),"")</f>
        <v/>
      </c>
    </row>
    <row r="159" spans="1:12" ht="15">
      <c r="A159" s="159"/>
      <c r="B159" s="159" t="str">
        <f>IFERROR(VLOOKUP(D159,DB!A:K,11,0),"")</f>
        <v/>
      </c>
      <c r="C159" s="159"/>
      <c r="D159" s="159"/>
      <c r="E159" s="159"/>
      <c r="F159" s="160"/>
      <c r="G159" s="161">
        <f ca="1">IFERROR(NOW()-F159,"")</f>
        <v>45955.095386342589</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45955.095386342589</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45955.095386342589</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45955.095386342589</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45955.095386342589</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45955.095386342589</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45955.095386342589</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45955.095386342589</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45955.095386342589</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45955.095386342589</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45955.095386342589</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45955.095386342589</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45955.095386342589</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45955.095386342589</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45955.095386342589</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45955.095386342589</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45955.095386342589</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45955.095386342589</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45955.095386342589</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45955.095386342589</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45955.095386342589</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45955.095386342589</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45955.095386342589</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45955.095386342589</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45955.095386342589</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45955.095386342589</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45955.095386342589</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45955.095386342589</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45955.095386342589</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45955.095386342589</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45955.095386342589</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45955.095386342589</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45955.095386342589</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45955.095386342589</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45955.095386342589</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45955.095386342589</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45955.095386342589</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45955.095386342589</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45955.095386342589</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45955.095386342589</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45955.095386342589</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45955.095386342589</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45955.095386342589</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45955.095386342589</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45955.095386342589</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45955.095386342589</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45955.095386342589</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45955.095386342589</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45955.095386342589</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45955.095386342589</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45955.095386342589</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45955.095386342589</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45955.095386342589</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45955.095386342589</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45955.095386342589</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45955.095386342589</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45955.095386342589</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45955.095386342589</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45955.095386342589</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45955.095386342589</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45955.095386342589</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45955.095386342589</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45955.095386342589</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45955.095386342589</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45955.095386342589</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45955.095386342589</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45955.095386342589</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45955.095386342589</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45955.095386342589</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45955.095386342589</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45955.095386342589</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45955.095386342589</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45955.095386342589</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45955.095386342589</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45955.095386342589</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45955.095386342589</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45955.095386342589</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45955.095386342589</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45955.095386342589</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45955.095386342589</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45955.095386342589</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45955.095386342589</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45955.095386342589</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45955.095386342589</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45955.095386342589</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45955.095386342589</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45955.095386342589</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45955.095386342589</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45955.095386342589</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45955.095386342589</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45955.095386342589</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45955.095386342589</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45955.095386342589</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45955.095386342589</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45955.095386342589</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45955.095386342589</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45955.095386342589</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45955.095386342589</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45955.095386342589</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45955.095386342589</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45955.095386342589</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45955.095386342589</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45955.095386342589</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45955.095386342589</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45955.095386342589</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45955.095386342589</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45955.095386342589</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45955.095386342589</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45955.095386342589</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45955.095386342589</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45955.095386342589</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45955.095386342589</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45955.095386342589</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45955.095386342589</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45955.095386342589</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45955.095386342589</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45955.095386342589</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45955.095386342589</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45955.095386342589</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45955.095386342589</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45955.095386342589</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45955.095386342589</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45955.095386342589</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45955.095386342589</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45955.095386342589</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45955.095386342589</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45955.095386342589</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45955.095386342589</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45955.095386342589</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45955.095386342589</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45955.095386342589</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45955.095386342589</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45955.095386342589</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45955.095386342589</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45955.095386342589</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45955.095386342589</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45955.095386342589</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45955.095386342589</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45955.095386342589</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45955.095386342589</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45955.095386342589</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45955.095386342589</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45955.095386342589</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45955.095386342589</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45955.095386342589</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45955.095386342589</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45955.095386342589</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45955.095386342589</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45955.095386342589</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45955.095386342589</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45955.095386342589</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45955.095386342589</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45955.095386342589</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45955.095386342589</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45955.095386342589</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45955.095386342589</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45955.095386342589</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45955.095386342589</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45955.095386342589</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45955.095386342589</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45955.095386342589</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45955.095386342589</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45955.095386342589</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45955.095386342589</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45955.095386342589</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45955.095386342589</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45955.095386342589</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45955.095386342589</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45955.095386342589</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45955.095386342589</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45955.095386342589</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45955.095386342589</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45955.095386342589</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45955.095386342589</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45955.095386342589</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45955.095386342589</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45955.095386342589</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45955.095386342589</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45955.095386342589</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45955.095386342589</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45955.095386342589</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45955.095386342589</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45955.095386342589</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45955.095386342589</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45955.095386342589</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45955.095386342589</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45955.095386342589</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45955.095386342589</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45955.095386342589</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45955.095386342589</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45955.095386342589</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45955.095386342589</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45955.095386342589</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45955.095386342589</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45955.095386342589</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45955.095386342589</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45955.095386342589</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45955.095386342589</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45955.095386342589</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45955.095386342589</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45955.095386342589</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45955.095386342589</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45955.095386342589</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45955.095386342589</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45955.095386342589</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45955.095386342589</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45955.095386342589</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45955.095386342589</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45955.095386342589</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45955.095386342589</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45955.095386342589</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45955.095386342589</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45955.095386342589</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45955.095386342589</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45955.095386342589</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45955.095386342589</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45955.095386342589</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45955.095386342589</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45955.095386342589</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45955.095386342589</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45955.095386342589</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45955.095386342589</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45955.095386342589</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45955.095386342589</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45955.095386342589</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45955.095386342589</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45955.095386342589</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45955.095386342589</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45955.095386342589</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45955.095386342589</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45955.095386342589</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45955.095386342589</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45955.095386342589</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45955.095386342589</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45955.095386342589</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45955.095386342589</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45955.095386342589</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45955.095386342589</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45955.095386342589</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45955.095386342589</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45955.095386342589</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45955.095386342589</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45955.095386342589</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45955.095386342589</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45955.095386342589</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45955.095386342589</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45955.095386342589</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45955.095386342589</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45955.095386342589</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45955.095386342589</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45955.095386342589</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45955.095386342589</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45955.095386342589</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45955.095386342589</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45955.095386342589</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45955.095386342589</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45955.095386342589</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45955.095386342589</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45955.095386342589</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45955.095386342589</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45955.095386342589</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45955.095386342589</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45955.095386342589</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45955.095386342589</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45955.095386342589</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45955.095386342589</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45955.095386342589</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45955.095386342589</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45955.095386342589</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45955.095386342589</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45955.095386342589</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45955.095386342589</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45955.095386342589</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45955.095386342589</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45955.095386342589</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45955.095386342589</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45955.095386342589</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45955.095386342589</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45955.095386342589</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45955.095386342589</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45955.095386342589</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45955.095386342589</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45955.095386342589</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45955.095386342589</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45955.095386342589</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45955.095386342589</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45955.095386342589</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45955.095386342589</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45955.095386342589</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45955.095386342589</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45955.095386342589</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45955.095386342589</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45955.095386342589</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45955.095386342589</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45955.095386342589</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45955.095386342589</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45955.095386342589</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45955.095386342589</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45955.095386342589</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45955.095386342589</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45955.095386342589</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45955.095386342589</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45955.095386342589</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45955.095386342589</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45955.095386342589</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45955.095386342589</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45955.095386342589</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45955.095386342589</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45955.095386342589</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45955.095386342589</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45955.095386342589</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45955.095386342589</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45955.095386342589</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45955.095386342589</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45955.095386342589</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45955.095386342589</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45955.095386342589</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45955.095386342589</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45955.095386342589</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45955.095386342589</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45955.095386342589</v>
      </c>
      <c r="H479" s="160"/>
      <c r="I479" s="159" t="str">
        <f>IFERROR(VLOOKUP(D479,DB!A:F,6,0),"")</f>
        <v/>
      </c>
      <c r="J479" s="159" t="str">
        <f>IFERROR(VLOOKUP(D479,DB!A:G,7,0),"")</f>
        <v/>
      </c>
      <c r="K479" s="159"/>
      <c r="L479" s="159" t="str">
        <f>IFERROR(VLOOKUP(D479,DB!A:I,9,0),"")</f>
        <v/>
      </c>
    </row>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9" ht="15"/>
    <row r="590" ht="15"/>
    <row r="592" ht="15"/>
    <row r="593" ht="15"/>
    <row r="594" ht="15"/>
    <row r="595" ht="15"/>
    <row r="597" ht="15"/>
    <row r="598" ht="15"/>
    <row r="605" ht="15"/>
    <row r="606" ht="15"/>
    <row r="607" ht="15"/>
    <row r="608" ht="15"/>
    <row r="609" ht="15"/>
    <row r="610" ht="15"/>
    <row r="613" ht="15"/>
    <row r="614" ht="15"/>
    <row r="615" ht="15"/>
    <row r="616" ht="15"/>
    <row r="617" ht="15"/>
    <row r="618" ht="15"/>
    <row r="619" ht="15"/>
    <row r="620" ht="15"/>
    <row r="621" ht="15"/>
    <row r="622" ht="15"/>
    <row r="623" ht="15"/>
    <row r="624"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80" ht="15"/>
    <row r="681" ht="15"/>
    <row r="718" ht="15"/>
    <row r="719" ht="15"/>
    <row r="720" ht="15"/>
    <row r="721" ht="15"/>
    <row r="722" ht="15"/>
    <row r="723" ht="15"/>
    <row r="724" ht="15"/>
    <row r="725" ht="15"/>
    <row r="726" ht="15"/>
    <row r="727"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810" ht="15"/>
    <row r="812" ht="15"/>
    <row r="813"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6" ht="15"/>
    <row r="847" ht="15"/>
    <row r="1017" ht="15"/>
    <row r="1018" ht="15"/>
    <row r="1019" ht="15"/>
    <row r="1020" ht="15"/>
    <row r="1021" ht="15"/>
    <row r="1022" ht="15"/>
    <row r="1028" ht="15"/>
    <row r="1029" ht="15"/>
    <row r="1030" ht="15"/>
    <row r="1031"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5" ht="15"/>
    <row r="1086" ht="15"/>
    <row r="1092" ht="15"/>
    <row r="1093" ht="15"/>
    <row r="1095" ht="15"/>
    <row r="1096" ht="15"/>
    <row r="1097" ht="15"/>
    <row r="1098" ht="15"/>
    <row r="1099" ht="15"/>
    <row r="1100" ht="15"/>
    <row r="1101" ht="15"/>
    <row r="1103" ht="15"/>
    <row r="1104" ht="15"/>
    <row r="1105"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0" ht="15"/>
    <row r="1203" ht="15"/>
    <row r="1204" ht="15"/>
    <row r="1205" ht="15"/>
    <row r="1206" ht="15"/>
    <row r="1207" ht="15"/>
    <row r="1208" ht="15"/>
    <row r="1209" ht="15"/>
    <row r="1211" ht="15"/>
    <row r="1212" ht="15"/>
    <row r="1213" ht="15"/>
    <row r="1214" ht="15"/>
    <row r="1215" ht="15"/>
    <row r="1216" ht="15"/>
    <row r="1217" ht="15"/>
    <row r="1218" ht="15"/>
    <row r="1219" ht="15"/>
    <row r="1220" ht="15"/>
    <row r="1221" ht="15"/>
    <row r="1223" ht="15"/>
    <row r="1224" ht="15"/>
    <row r="1225" ht="15"/>
    <row r="1226" ht="15"/>
    <row r="1227" ht="15"/>
    <row r="1228" ht="15"/>
    <row r="1229" ht="15"/>
    <row r="1230" ht="15"/>
    <row r="1231" ht="15"/>
    <row r="1232" ht="15"/>
    <row r="1240" ht="15"/>
    <row r="1241" ht="15"/>
    <row r="1244" ht="15"/>
    <row r="1245" ht="15"/>
    <row r="1246" ht="15"/>
    <row r="1247" ht="15"/>
    <row r="1248" ht="15"/>
    <row r="1249" ht="15"/>
    <row r="1250" ht="15"/>
    <row r="1251" ht="15"/>
    <row r="1254" ht="15"/>
    <row r="1255" ht="15"/>
    <row r="1256" ht="15"/>
    <row r="1257" ht="15"/>
    <row r="1258" ht="15"/>
    <row r="1259" ht="15"/>
    <row r="1260" ht="15"/>
    <row r="1261" ht="15"/>
    <row r="1262" ht="15"/>
    <row r="1263" ht="15"/>
    <row r="1264" ht="15"/>
    <row r="1265" ht="15"/>
    <row r="1267" ht="15"/>
    <row r="1268" ht="15"/>
    <row r="1269" ht="15"/>
    <row r="1272" ht="15"/>
    <row r="1274" ht="15"/>
    <row r="1276" ht="15"/>
    <row r="1279" ht="15"/>
    <row r="1280" ht="15"/>
    <row r="1281" ht="15"/>
    <row r="1283" ht="15"/>
    <row r="1285" ht="15"/>
    <row r="1286" ht="15"/>
    <row r="1287" ht="15"/>
    <row r="1288" ht="15"/>
    <row r="1289" ht="15"/>
    <row r="1291" ht="15"/>
    <row r="1292" ht="15"/>
    <row r="1293" ht="15"/>
    <row r="1294" ht="15"/>
    <row r="1296" ht="15"/>
    <row r="1298" ht="15"/>
    <row r="1299" ht="15"/>
    <row r="1301" ht="15"/>
    <row r="1302" ht="15"/>
    <row r="1303" ht="15"/>
    <row r="1304" ht="15"/>
    <row r="1306" ht="15"/>
    <row r="1308" ht="15"/>
    <row r="1309" ht="15"/>
    <row r="1310" ht="15"/>
    <row r="1311" ht="15"/>
    <row r="1313" ht="15"/>
    <row r="1314" ht="15"/>
    <row r="1315" ht="15"/>
    <row r="1316" ht="15"/>
    <row r="1317" ht="15"/>
    <row r="1318" ht="15"/>
    <row r="1319" ht="15"/>
  </sheetData>
  <dataValidations count="2">
    <dataValidation allowBlank="1" showInputMessage="1" showErrorMessage="1" sqref="E1" xr:uid="{920C6338-E771-4DAE-8C89-92A9093EA4DE}"/>
    <dataValidation type="list" allowBlank="1" showInputMessage="1" showErrorMessage="1" sqref="E2:E47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45955.095386342589</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45955.095386342589</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45955.095386342589</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45955.095386342589</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45955.095386342589</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45955.095386342589</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45955.095386342589</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45955.095386342589</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45955.095386342589</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45955.095386342589</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45955.095386342589</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45955.095386342589</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45955.095386342589</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45955.095386342589</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45955.095386342589</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45955.095386342589</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45955.095386342589</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45955.095386342589</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45955.095386342589</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45955.095386342589</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45955.095386342589</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45955.095386342589</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45955.095386342589</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45955.095386342589</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45955.095386342589</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45955.095386342589</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45955.095386342589</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45955.095386342589</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45955.095386342589</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45955.095386342589</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45955.095386342589</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45955.095386342589</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45955.095386342589</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45955.095386342589</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45955.095386342589</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45955.095386342589</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45955.095386342589</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45955.095386342589</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45955.095386342589</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45955.095386342589</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45955.095386342589</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45955.095386342589</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45955.095386342589</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45955.095386342589</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45955.095386342589</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45955.095386342589</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45955.095386342589</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45955.095386342589</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45955.095386342589</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45955.095386342589</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45955.095386342589</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45955.095386342589</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45955.095386342589</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45955.095386342589</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45955.095386342589</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45955.095386342589</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45955.095386342589</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45955.095386342589</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45955.095386342589</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45955.095386342589</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45955.095386342589</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45955.095386342589</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45955.095386342589</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45955.095386342589</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45955.095386342589</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45955.095386342589</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45955.095386342589</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45955.095386342589</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45955.095386342589</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45955.095386342589</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45955.095386342589</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45955.095386342589</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45955.095386342589</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45955.095386342589</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45955.095386342589</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45955.095386342589</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45955.095386342589</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45955.095386342589</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45955.095386342589</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45955.095386342589</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45955.095386342589</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45955.095386342589</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45955.095386342589</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45955.095386342589</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45955.095386342589</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45955.095386342589</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45955.095386342589</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45955.095386342589</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45955.095386342589</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45955.095386342589</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45955.095386342589</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45955.095386342589</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45955.095386342589</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45955.095386342589</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45955.095386342589</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45955.095386342589</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45955.095386342589</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45955.095386342589</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45955.095386342589</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45955.095386342589</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45955.095386342589</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45955.095386342589</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45955.095386342589</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45955.095386342589</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45955.095386342589</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45955.095386342589</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45955.095386342589</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45955.095386342589</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45955.095386342589</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45955.095386342589</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45955.095386342589</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45955.095386342589</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45955.095386342589</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45955.095386342589</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45955.095386342589</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45955.095386342589</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45955.095386342589</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45955.095386342589</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45955.095386342589</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45955.095386342589</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45955.095386342589</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45955.095386342589</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45955.095386342589</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45955.095386342589</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45955.095386342589</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45955.095386342589</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45955.095386342589</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45955.095386342589</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45955.095386342589</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45955.095386342589</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45955.095386342589</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45955.095386342589</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45955.095386342589</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45955.095386342589</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45955.095386342589</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45955.095386342589</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45955.095386342589</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45955.095386342589</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45955.095386342589</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45955.095386342589</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2025-10-24T23:19:21Z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