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89" documentId="120_S{2AC9BD13-BADA-5192-A53E-5A8FF88502F6}" xr6:coauthVersionLast="47" xr6:coauthVersionMax="47" xr10:uidLastSave="{20320FBB-534D-4F26-991C-93513F7A021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<sst xmlns="http://schemas.openxmlformats.org/spreadsheetml/2006/main" count="181560" uniqueCount="39148">
  <si>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</si>
  <si>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</si>
  <si>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</si>
  <si>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</si>
  <si>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</si>
  <si>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</si>
  <si>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</si>
  <si>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</si>
  <si>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</si>
  <si>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</si>
  <si>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</si>
  <si>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</si>
  <si>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</si>
  <si>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</si>
  <si>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</si>
  <si>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</si>
  <si>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</si>
  <si>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</si>
  <si>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</si>
  <si>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</si>
  <si>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</si>
  <si>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</si>
  <si>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</si>
  <si>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</si>
  <si>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</si>
  <si>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</si>
  <si>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</si>
  <si>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</si>
  <si>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</si>
  <si>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</si>
  <si>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</si>
  <si>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</si>
  <si>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</si>
  <si>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</si>
  <si>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</si>
  <si>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</si>
  <si>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</si>
  <si>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</si>
  <si>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</si>
  <si>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</si>
  <si>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</si>
  <si>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</si>
  <si>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</si>
  <si>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</si>
  <si>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</si>
  <si>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</si>
  <si>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</si>
  <si>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</si>
  <si>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</si>
  <si>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</si>
  <si>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</si>
  <si>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</si>
  <si>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</si>
  <si>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</si>
  <si>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</si>
  <si>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</si>
  <si>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</si>
  <si>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</si>
  <si>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</si>
  <si>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</si>
  <si>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</si>
  <si>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</si>
  <si>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</si>
  <si>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</si>
  <si>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</si>
  <si>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</si>
  <si>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</si>
  <si>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</si>
  <si>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</si>
  <si>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</si>
  <si>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</si>
  <si>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</si>
  <si>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</si>
  <si>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</si>
  <si>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</si>
  <si>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</si>
  <si>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</si>
  <si>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</si>
  <si>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</si>
  <si>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</si>
  <si>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</si>
  <si>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</si>
  <si>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</si>
  <si>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</si>
  <si>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</si>
  <si>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</si>
  <si>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</si>
  <si>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</si>
  <si>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</si>
  <si>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</si>
  <si>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</si>
  <si>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</si>
  <si>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</si>
  <si>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</si>
  <si>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</si>
  <si>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</si>
  <si>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</si>
  <si>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</si>
  <si>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</si>
  <si>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</si>
  <si>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</si>
  <si>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</si>
  <si>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</si>
  <si>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</si>
  <si>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</si>
  <si>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</si>
  <si>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</si>
  <si>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</si>
  <si>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</si>
  <si>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</si>
  <si>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</si>
  <si>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</si>
  <si>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</si>
  <si>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</si>
  <si>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</si>
  <si>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</si>
  <si>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</si>
  <si>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</si>
  <si>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</si>
  <si>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</si>
  <si>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</si>
  <si>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</si>
  <si>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</si>
  <si>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</si>
  <si>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</si>
  <si>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</si>
  <si>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</si>
  <si>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</si>
  <si>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</si>
  <si>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</si>
  <si>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</si>
  <si>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</si>
  <si>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</si>
  <si>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</si>
  <si>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</si>
  <si>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</si>
  <si>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</si>
  <si>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</si>
  <si>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</si>
  <si>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</si>
  <si>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</si>
  <si>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</si>
  <si>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</si>
  <si>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</si>
  <si>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</si>
  <si>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</si>
  <si>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</si>
  <si>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</si>
  <si>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</si>
  <si>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</si>
  <si>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</si>
  <si>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</si>
  <si>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</si>
  <si>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</si>
  <si>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</si>
  <si>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</si>
  <si>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</si>
  <si>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</si>
  <si>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</si>
  <si>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</si>
  <si>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</si>
  <si>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</si>
  <si>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</si>
  <si>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</si>
  <si>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</si>
  <si>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</si>
  <si>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</si>
  <si>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</si>
  <si>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</si>
  <si>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</si>
  <si>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</si>
  <si>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</si>
  <si>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</si>
  <si>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</si>
  <si>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</si>
  <si>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</si>
  <si>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</si>
  <si>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</si>
  <si>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</si>
  <si>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</si>
  <si>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</si>
  <si>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</si>
  <si>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</si>
  <si>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</si>
  <si>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</si>
  <si>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</si>
  <si>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</si>
  <si>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</si>
  <si>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</si>
  <si>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</si>
  <si>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</si>
  <si>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</si>
  <si>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</si>
  <si>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</si>
  <si>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</si>
  <si>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</si>
  <si>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</si>
  <si>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</si>
  <si>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</si>
  <si>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</si>
  <si>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</si>
  <si>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</si>
  <si>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</si>
  <si>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</si>
  <si>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</si>
  <si>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</si>
  <si>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</si>
  <si>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</si>
  <si>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</si>
  <si>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</si>
  <si>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</si>
  <si>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</si>
  <si>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</si>
  <si>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</si>
  <si>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</si>
  <si>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</si>
  <si>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</si>
  <si>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</si>
  <si>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</si>
  <si>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</si>
  <si>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</si>
  <si>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</si>
  <si>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</si>
  <si>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</si>
  <si>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</si>
  <si>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</si>
  <si>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</si>
  <si>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</si>
  <si>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</si>
  <si>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</si>
  <si>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</si>
  <si>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</si>
  <si>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</si>
  <si>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</si>
  <si>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</si>
  <si>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</si>
  <si>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</si>
  <si>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</si>
  <si>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</si>
  <si>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</si>
  <si>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</si>
  <si>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</si>
  <si>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</si>
  <si>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</si>
  <si>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</si>
  <si>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</si>
  <si>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</si>
  <si>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</si>
  <si>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</si>
  <si>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</si>
  <si>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</si>
  <si>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</si>
  <si>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</si>
  <si>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</si>
  <si>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</si>
  <si>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</si>
  <si>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</si>
  <si>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</si>
  <si>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</si>
  <si>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</si>
  <si>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</si>
  <si>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</si>
  <si>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</si>
  <si>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</si>
  <si>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</si>
  <si>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</si>
  <si>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</si>
  <si>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</si>
  <si>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</si>
  <si>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</si>
  <si>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</si>
  <si>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</si>
  <si>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</si>
  <si>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</si>
  <si>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</si>
  <si>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</si>
  <si>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</si>
  <si>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</si>
  <si>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</si>
  <si>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</si>
  <si>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</si>
  <si>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</si>
  <si>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</si>
  <si>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</si>
  <si>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</si>
  <si>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</si>
  <si>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</si>
  <si>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</si>
  <si>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</si>
  <si>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</si>
  <si>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</si>
  <si>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</si>
  <si>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</si>
  <si>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</si>
  <si>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</si>
  <si>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</si>
  <si>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</si>
  <si>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</si>
  <si>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</si>
  <si>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</si>
  <si>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</si>
  <si>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</si>
  <si>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</si>
  <si>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</si>
  <si>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</si>
  <si>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</si>
  <si>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</si>
  <si>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</si>
  <si>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</si>
  <si>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</si>
  <si>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</si>
  <si>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</si>
  <si>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</si>
  <si>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</si>
  <si>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</si>
  <si>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</si>
  <si>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</si>
  <si>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</si>
  <si>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</si>
  <si>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</si>
  <si>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</si>
  <si>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</si>
  <si>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</si>
  <si>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</si>
  <si>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</si>
  <si>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</si>
  <si>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</si>
  <si>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</si>
  <si>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</si>
  <si>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</si>
  <si>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</si>
  <si>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</si>
  <si>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</si>
  <si>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</si>
  <si>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</si>
  <si>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</si>
  <si>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</si>
  <si>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</si>
  <si>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</si>
  <si>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</si>
  <si>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</si>
  <si>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</si>
  <si>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</si>
  <si>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</si>
  <si>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</si>
  <si>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</si>
  <si>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</si>
  <si>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</si>
  <si>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</si>
  <si>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</si>
  <si>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</si>
  <si>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</si>
  <si>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</si>
  <si>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</si>
  <si>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</si>
  <si>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</si>
  <si>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</si>
  <si>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</si>
  <si>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</si>
  <si>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</si>
  <si>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</si>
  <si>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</si>
  <si>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</si>
  <si>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</si>
  <si>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</si>
  <si>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</si>
  <si>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</si>
  <si>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</si>
  <si>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</si>
  <si>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</si>
  <si>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</si>
  <si>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</si>
  <si>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</si>
  <si>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</si>
  <si>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</si>
  <si>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</si>
  <si>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</si>
  <si>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</si>
  <si>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</si>
  <si>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</si>
  <si>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</si>
  <si>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</si>
  <si>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</si>
  <si>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</si>
  <si>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</si>
  <si>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</si>
  <si>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</si>
  <si>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</si>
  <si>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</si>
  <si>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</si>
  <si>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</si>
  <si>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</si>
  <si>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</si>
  <si>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</si>
  <si>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</si>
  <si>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</si>
  <si>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</si>
  <si>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</si>
  <si>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</si>
  <si>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</si>
  <si>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</si>
  <si>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</si>
  <si>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</si>
  <si>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</si>
  <si>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</si>
  <si>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</si>
  <si>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</si>
  <si>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</si>
  <si>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</si>
  <si>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</si>
  <si>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</si>
  <si>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</si>
  <si>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</si>
  <si>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</si>
  <si>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</si>
  <si>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</si>
  <si>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</si>
  <si>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</si>
  <si>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</si>
  <si>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</si>
  <si>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</si>
  <si>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</si>
  <si>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</si>
  <si>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</si>
  <si>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</si>
  <si>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</si>
  <si>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</si>
  <si>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</si>
  <si>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</si>
  <si>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</si>
  <si>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</si>
  <si>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</si>
  <si>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</si>
  <si>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</si>
  <si>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</si>
  <si>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</si>
  <si>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</si>
  <si>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</si>
  <si>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</si>
  <si>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</si>
  <si>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</si>
  <si>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</si>
  <si>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</si>
  <si>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</si>
  <si>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</si>
  <si>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</si>
  <si>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</si>
  <si>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</si>
  <si>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</si>
  <si>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</si>
  <si>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</si>
  <si>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</si>
  <si>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</si>
  <si>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</si>
  <si>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</si>
  <si>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</si>
  <si>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</si>
  <si>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</si>
  <si>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</si>
  <si>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</si>
  <si>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</si>
  <si>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</si>
  <si>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</si>
  <si>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</si>
  <si>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</si>
  <si>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</si>
  <si>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</si>
  <si>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</si>
  <si>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</si>
  <si>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</si>
  <si>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</si>
  <si>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</si>
  <si>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</si>
  <si>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</si>
  <si>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</si>
  <si>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</si>
  <si>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</si>
  <si>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</si>
  <si>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</si>
  <si>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</si>
  <si>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</si>
  <si>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</si>
  <si>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</si>
  <si>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</si>
  <si>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</si>
  <si>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</si>
  <si>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</si>
  <si>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</si>
  <si>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</si>
  <si>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</si>
  <si>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</si>
  <si>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</si>
  <si>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</si>
  <si>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</si>
  <si>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</si>
  <si>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</si>
  <si>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</si>
  <si>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</si>
  <si>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</si>
  <si>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</si>
  <si>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</si>
  <si>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</si>
  <si>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</si>
  <si>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</si>
  <si>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</si>
  <si>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</si>
  <si>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</si>
  <si>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</si>
  <si>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</si>
  <si>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</si>
  <si>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</si>
  <si>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</si>
  <si>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</si>
  <si>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</si>
  <si>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</si>
  <si>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</si>
  <si>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</si>
  <si>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</si>
  <si>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</si>
  <si>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</si>
  <si>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</si>
  <si>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</si>
  <si>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</si>
  <si>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</si>
  <si>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</si>
  <si>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</si>
  <si>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</si>
  <si>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</si>
  <si>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</si>
  <si>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</si>
  <si>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</si>
  <si>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</si>
  <si>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</si>
  <si>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</si>
  <si>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</si>
  <si>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</si>
  <si>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</si>
  <si>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</si>
  <si>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</si>
  <si>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</si>
  <si>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</si>
  <si>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</si>
  <si>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</si>
  <si>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</si>
  <si>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</si>
  <si>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</si>
  <si>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</si>
  <si>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</si>
  <si>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</si>
  <si>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</si>
  <si>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</si>
  <si>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</si>
  <si>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</si>
  <si>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</si>
  <si>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</si>
  <si>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</si>
  <si>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</si>
  <si>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</si>
  <si>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</si>
  <si>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</si>
  <si>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</si>
  <si>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</si>
  <si>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</si>
  <si>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</si>
  <si>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</si>
  <si>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</si>
  <si>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</si>
  <si>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</si>
  <si>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</si>
  <si>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</si>
  <si>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</si>
  <si>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</si>
  <si>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</si>
  <si>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</si>
  <si>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</si>
  <si>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</si>
  <si>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</si>
  <si>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</si>
  <si>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</si>
  <si>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</si>
  <si>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</si>
  <si>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</si>
  <si>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</si>
  <si>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</si>
  <si>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</si>
  <si>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</si>
  <si>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</si>
  <si>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</si>
  <si>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</si>
  <si>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</si>
  <si>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</si>
  <si>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</si>
  <si>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</si>
  <si>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</si>
  <si>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</si>
  <si>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</si>
  <si>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</si>
  <si>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</si>
  <si>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</si>
  <si>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</si>
  <si>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</si>
  <si>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</si>
  <si>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</si>
  <si>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</si>
  <si>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</si>
  <si>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</si>
  <si>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</si>
  <si>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</si>
  <si>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</si>
  <si>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</si>
  <si>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</si>
  <si>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</si>
  <si>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</si>
  <si>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</si>
  <si>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</si>
  <si>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</si>
  <si>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</si>
  <si>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</si>
  <si>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</si>
  <si>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</si>
  <si>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</si>
  <si>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</si>
  <si>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</si>
  <si>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</si>
  <si>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</si>
  <si>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</si>
  <si>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</si>
  <si>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</si>
  <si>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</si>
  <si>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</si>
  <si>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</si>
  <si>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</si>
  <si>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</si>
  <si>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</si>
  <si>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</si>
  <si>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</si>
  <si>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</si>
  <si>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</si>
  <si>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</si>
  <si>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</si>
  <si>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</si>
  <si>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</si>
  <si>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</si>
  <si>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</si>
  <si>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</si>
  <si>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</si>
  <si>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</si>
  <si>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</si>
  <si>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</si>
  <si>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</si>
  <si>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</si>
  <si>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</si>
  <si>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</si>
  <si>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</si>
  <si>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</si>
  <si>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</si>
  <si>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</si>
  <si>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</si>
  <si>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</si>
  <si>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</si>
  <si>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</si>
  <si>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</si>
  <si>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</si>
  <si>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</si>
  <si>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</si>
  <si>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</si>
  <si>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</si>
  <si>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</si>
  <si>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</si>
  <si>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</si>
  <si>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</si>
  <si>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</si>
  <si>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</si>
  <si>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</si>
  <si>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</si>
  <si>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</si>
  <si>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</si>
  <si>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</si>
  <si>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</si>
  <si>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</si>
  <si>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</si>
  <si>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</si>
  <si>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</si>
  <si>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</si>
  <si>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</si>
  <si>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</si>
  <si>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</si>
  <si>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</si>
  <si>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</si>
  <si>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</si>
  <si>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</si>
  <si>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</si>
  <si>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</si>
  <si>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</si>
  <si>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</si>
  <si>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</si>
  <si>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</si>
  <si>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</si>
  <si>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</si>
  <si>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</si>
  <si>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</si>
  <si>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</si>
  <si>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</si>
  <si>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</si>
  <si>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</si>
  <si>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</si>
  <si>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</si>
  <si>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</si>
  <si>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</si>
  <si>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</si>
  <si>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</si>
  <si>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</si>
  <si>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</si>
  <si>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</si>
  <si>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</si>
  <si>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</si>
  <si>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</si>
  <si>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</si>
  <si>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</si>
  <si>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</si>
  <si>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</si>
  <si>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</si>
  <si>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</si>
  <si>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</si>
  <si>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</si>
  <si>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</si>
  <si>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</si>
  <si>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</si>
  <si>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</si>
  <si>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</si>
  <si>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</si>
  <si>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</si>
  <si>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</si>
  <si>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</si>
  <si>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</si>
  <si>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</si>
  <si>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</si>
  <si>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</si>
  <si>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</si>
  <si>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</si>
  <si>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</si>
  <si>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</si>
  <si>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</si>
  <si>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</si>
  <si>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</si>
  <si>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</si>
  <si>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</si>
  <si>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</si>
  <si>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</si>
  <si>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</si>
  <si>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</si>
  <si>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</si>
  <si>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</si>
  <si>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</si>
  <si>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</si>
  <si>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</si>
  <si>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</si>
  <si>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</si>
  <si>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</si>
  <si>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</si>
  <si>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</si>
  <si>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</si>
  <si>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</si>
  <si>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</si>
  <si>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</si>
  <si>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</si>
  <si>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</si>
  <si>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</si>
  <si>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</si>
  <si>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</si>
  <si>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</si>
  <si>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</si>
  <si>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</si>
  <si>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</si>
  <si>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</si>
  <si>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</si>
  <si>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</si>
  <si>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</si>
  <si>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</si>
  <si>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</si>
  <si>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</si>
  <si>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</si>
  <si>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</si>
  <si>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</si>
  <si>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</si>
  <si>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</si>
  <si>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</si>
  <si>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</si>
  <si>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</si>
  <si>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</si>
  <si>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</si>
  <si>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</si>
  <si>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</si>
  <si>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</si>
  <si>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</si>
  <si>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</si>
  <si>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</si>
  <si>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</si>
  <si>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</si>
  <si>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</si>
  <si>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</si>
  <si>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</si>
  <si>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</si>
  <si>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</si>
  <si>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</si>
  <si>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</si>
  <si>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</si>
  <si>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</si>
  <si>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</si>
  <si>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</si>
  <si>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</si>
  <si>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</si>
  <si>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</si>
  <si>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</si>
  <si>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</si>
  <si>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</si>
  <si>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</si>
  <si>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</si>
  <si>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</si>
  <si>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</si>
  <si>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</si>
  <si>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</si>
  <si>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</si>
  <si>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</si>
  <si>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</si>
  <si>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</si>
  <si>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</si>
  <si>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</si>
  <si>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</si>
  <si>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</si>
  <si>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</si>
  <si>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</si>
  <si>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</si>
  <si>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</si>
  <si>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</si>
  <si>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</si>
  <si>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</si>
  <si>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</si>
  <si>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</si>
  <si>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</si>
  <si>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</si>
  <si>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</si>
  <si>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</si>
  <si>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</si>
  <si>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</si>
  <si>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</si>
  <si>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</si>
  <si>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</si>
  <si>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</si>
  <si>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</si>
  <si>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</si>
  <si>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</si>
  <si>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</si>
  <si>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</si>
  <si>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</si>
  <si>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</si>
  <si>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</si>
  <si>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</si>
  <si>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</si>
  <si>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</si>
  <si>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</si>
  <si>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</si>
  <si>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</si>
  <si>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</si>
  <si>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</si>
  <si>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</si>
  <si>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</si>
  <si>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</si>
  <si>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</si>
  <si>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</si>
  <si>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</si>
  <si>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</si>
  <si>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</si>
  <si>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</si>
  <si>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</si>
  <si>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</si>
  <si>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</si>
  <si>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</si>
  <si>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</si>
  <si>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</si>
  <si>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</si>
  <si>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</si>
  <si>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</si>
  <si>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</si>
  <si>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</si>
  <si>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</si>
  <si>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</si>
  <si>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</si>
  <si>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</si>
  <si>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</si>
  <si>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</si>
  <si>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</si>
  <si>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</si>
  <si>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</si>
  <si>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</si>
  <si>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</si>
  <si>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</si>
  <si>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</si>
  <si>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</si>
  <si>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</si>
  <si>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</si>
  <si>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</si>
  <si>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</si>
  <si>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</si>
  <si>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</si>
  <si>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</si>
  <si>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</si>
  <si>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</si>
  <si>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</si>
  <si>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</si>
  <si>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</si>
  <si>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</si>
  <si>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</si>
  <si>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</si>
  <si>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</si>
  <si>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</si>
  <si>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</si>
  <si>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</si>
  <si>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</si>
  <si>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</si>
  <si>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</si>
  <si>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</si>
  <si>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</si>
  <si>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</si>
  <si>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</si>
  <si>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</si>
  <si>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</si>
  <si>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</si>
  <si>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</si>
  <si>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</si>
  <si>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</si>
  <si>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</si>
  <si>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</si>
  <si>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</si>
  <si>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</si>
  <si>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</si>
  <si>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</si>
  <si>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</si>
  <si>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</si>
  <si>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</si>
  <si>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</si>
  <si>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</si>
  <si>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</si>
  <si>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</si>
  <si>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</si>
  <si>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</si>
  <si>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</si>
  <si>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</si>
  <si>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</si>
  <si>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</si>
  <si>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</si>
  <si>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</si>
  <si>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</si>
  <si>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</si>
  <si>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</si>
  <si>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</si>
  <si>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</si>
  <si>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</si>
  <si>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</si>
  <si>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</si>
  <si>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</si>
  <si>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</si>
  <si>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</si>
  <si>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</si>
  <si>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</si>
  <si>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</si>
  <si>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</si>
  <si>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</si>
  <si>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</si>
  <si>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</si>
  <si>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</si>
  <si>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</si>
  <si>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</si>
  <si>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</si>
  <si>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</si>
  <si>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</si>
  <si>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</si>
  <si>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</si>
  <si>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</si>
  <si>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</si>
  <si>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</si>
  <si>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</si>
  <si>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</si>
  <si>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</si>
  <si>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</si>
  <si>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</si>
  <si>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</si>
  <si>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</si>
  <si>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</si>
  <si>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</si>
  <si>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</si>
  <si>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</si>
  <si>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</si>
  <si>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</si>
  <si>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</si>
  <si>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</si>
  <si>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</si>
  <si>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</si>
  <si>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</si>
  <si>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</si>
  <si>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</si>
  <si>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</si>
  <si>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</si>
  <si>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</si>
  <si>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</si>
  <si>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</si>
  <si>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</si>
  <si>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</si>
  <si>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</si>
  <si>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</si>
  <si>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</si>
  <si>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</si>
  <si>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</si>
  <si>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</si>
  <si>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</si>
  <si>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</si>
  <si>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</si>
  <si>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</si>
  <si>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</si>
  <si>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</si>
  <si>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</si>
  <si>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</si>
  <si>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</si>
  <si>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</si>
  <si>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</si>
  <si>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</si>
  <si>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</si>
  <si>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</si>
  <si>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</si>
  <si>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</si>
  <si>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</si>
  <si>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</si>
  <si>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</si>
  <si>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</si>
  <si>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</si>
  <si>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</si>
  <si>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</si>
  <si>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</si>
  <si>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</si>
  <si>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</si>
  <si>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</si>
  <si>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</si>
  <si>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</si>
  <si>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</si>
  <si>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</si>
  <si>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</si>
  <si>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</si>
  <si>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</si>
  <si>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</si>
  <si>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</si>
  <si>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</si>
  <si>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</si>
  <si>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</si>
  <si>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</si>
  <si>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</si>
  <si>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</si>
  <si>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</si>
  <si>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</si>
  <si>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</si>
  <si>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</si>
  <si>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</si>
  <si>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</si>
  <si>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</si>
  <si>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</si>
  <si>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</si>
  <si>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</si>
  <si>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</si>
  <si>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</si>
  <si>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</si>
  <si>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</si>
  <si>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</si>
  <si>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</si>
  <si>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</si>
  <si>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</si>
  <si>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</si>
  <si>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</si>
  <si>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</si>
  <si>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</si>
  <si>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</si>
  <si>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</si>
  <si>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</si>
  <si>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</si>
  <si>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</si>
  <si>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</si>
  <si>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</si>
  <si>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</si>
  <si>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</si>
  <si>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</si>
  <si>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</si>
  <si>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</si>
  <si>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</si>
  <si>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</si>
  <si>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</si>
  <si>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</si>
  <si>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</si>
  <si>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</si>
  <si>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</si>
  <si>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</si>
  <si>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</si>
  <si>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</si>
  <si>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</si>
  <si>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</si>
  <si>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</si>
  <si>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</si>
  <si>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</si>
  <si>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</si>
  <si>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</si>
  <si>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</si>
  <si>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</si>
  <si>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</si>
  <si>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</si>
  <si>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</si>
  <si>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</si>
  <si>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</si>
  <si>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</si>
  <si>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</si>
  <si>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</si>
  <si>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</si>
  <si>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</si>
  <si>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</si>
  <si>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</si>
  <si>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</si>
  <si>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</si>
  <si>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</si>
  <si>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</si>
  <si>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</si>
  <si>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</si>
  <si>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</si>
  <si>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</si>
  <si>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</si>
  <si>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</si>
  <si>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</si>
  <si>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</si>
  <si>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</si>
  <si>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</si>
  <si>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</si>
  <si>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</si>
  <si>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</si>
  <si>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</si>
  <si>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</si>
  <si>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</si>
  <si>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</si>
  <si>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</si>
  <si>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</si>
  <si>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</si>
  <si>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</si>
  <si>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</si>
  <si>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</si>
  <si>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</si>
  <si>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</si>
  <si>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</si>
  <si>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</si>
  <si>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</si>
  <si>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</si>
  <si>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</si>
  <si>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</si>
  <si>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</si>
  <si>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</si>
  <si>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</si>
  <si>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</si>
  <si>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</si>
  <si>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</si>
  <si>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</si>
  <si>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</si>
  <si>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</si>
  <si>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</si>
  <si>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</si>
  <si>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</si>
  <si>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</si>
  <si>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</si>
  <si>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</si>
  <si>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</si>
  <si>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</si>
  <si>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</si>
  <si>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</si>
  <si>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</si>
  <si>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</si>
  <si>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</si>
  <si>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</si>
  <si>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</si>
  <si>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</si>
  <si>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</si>
  <si>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</si>
  <si>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</si>
  <si>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</si>
  <si>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</si>
  <si>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</si>
  <si>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</si>
  <si>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</si>
  <si>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</si>
  <si>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</si>
  <si>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</si>
  <si>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</si>
  <si>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</si>
  <si>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</si>
  <si>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</si>
  <si>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</si>
  <si>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</si>
  <si>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</si>
  <si>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</si>
  <si>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</si>
  <si>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</si>
  <si>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</si>
  <si>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</si>
  <si>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</si>
  <si>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</si>
  <si>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</si>
  <si>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</si>
  <si>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</si>
  <si>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</si>
  <si>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</si>
  <si>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</si>
  <si>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</si>
  <si>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</si>
  <si>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</si>
  <si>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</si>
  <si>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</si>
  <si>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</si>
  <si>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</si>
  <si>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</si>
  <si>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</si>
  <si>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</si>
  <si>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</si>
  <si>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</si>
  <si>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</si>
  <si>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</si>
  <si>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</si>
  <si>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</si>
  <si>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</si>
  <si>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</si>
  <si>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</si>
  <si>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</si>
  <si>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</si>
  <si>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</si>
  <si>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</si>
  <si>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</si>
  <si>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</si>
  <si>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</si>
  <si>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</si>
  <si>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</si>
  <si>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</si>
  <si>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</si>
  <si>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</si>
  <si>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</si>
  <si>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</si>
  <si>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</si>
  <si>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</si>
  <si>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</si>
  <si>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</si>
  <si>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</si>
  <si>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</si>
  <si>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</si>
  <si>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</si>
  <si>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</si>
  <si>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</si>
  <si>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</si>
  <si>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</si>
  <si>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</si>
  <si>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</si>
  <si>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</si>
  <si>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</si>
  <si>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</si>
  <si>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</si>
  <si>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</si>
  <si>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</si>
  <si>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</si>
  <si>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</si>
  <si>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</si>
  <si>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</si>
  <si>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</si>
  <si>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</si>
  <si>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</si>
  <si>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</si>
  <si>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</si>
  <si>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</si>
  <si>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</si>
  <si>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</si>
  <si>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</si>
  <si>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</si>
  <si>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</si>
  <si>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</si>
  <si>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</si>
  <si>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</si>
  <si>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</si>
  <si>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</si>
  <si>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</si>
  <si>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</si>
  <si>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</si>
  <si>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</si>
  <si>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</si>
  <si>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</si>
  <si>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</si>
  <si>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</si>
  <si>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</si>
  <si>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</si>
  <si>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</si>
  <si>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</si>
  <si>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</si>
  <si>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</si>
  <si>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</si>
  <si>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</si>
  <si>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</si>
  <si>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</si>
  <si>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</si>
  <si>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</si>
  <si>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</si>
  <si>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</si>
  <si>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</si>
  <si>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</si>
  <si>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</si>
  <si>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</si>
  <si>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</si>
  <si>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</si>
  <si>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</si>
  <si>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</si>
  <si>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</si>
  <si>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</si>
  <si>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</si>
  <si>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</si>
  <si>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</si>
  <si>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</si>
  <si>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</si>
  <si>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</si>
  <si>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</si>
  <si>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</si>
  <si>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</si>
  <si>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</si>
  <si>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</si>
  <si>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</si>
  <si>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</si>
  <si>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</si>
  <si>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</si>
  <si>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</si>
  <si>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</si>
  <si>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</si>
  <si>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</si>
  <si>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</si>
  <si>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</si>
  <si>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</si>
  <si>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</si>
  <si>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</si>
  <si>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</si>
  <si>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</si>
  <si>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</si>
  <si>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</si>
  <si>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</si>
  <si>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</si>
  <si>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</si>
  <si>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</si>
  <si>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</si>
  <si>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</si>
  <si>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</si>
  <si>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</si>
  <si>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</si>
  <si>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</si>
  <si>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</si>
  <si>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</si>
  <si>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</si>
  <si>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</si>
  <si>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</si>
  <si>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</si>
  <si>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</si>
  <si>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</si>
  <si>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</si>
  <si>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</si>
  <si>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</si>
  <si>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</si>
  <si>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</si>
  <si>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</si>
  <si>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</si>
  <si>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</si>
  <si>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</si>
  <si>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</si>
  <si>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</si>
  <si>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</si>
  <si>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</si>
  <si>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</si>
  <si>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</si>
  <si>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</si>
  <si>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</si>
  <si>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</si>
  <si>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</si>
  <si>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</si>
  <si>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</si>
  <si>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</si>
  <si>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</si>
  <si>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</si>
  <si>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</si>
  <si>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</si>
  <si>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</si>
  <si>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</si>
  <si>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</si>
  <si>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</si>
  <si>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</si>
  <si>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</si>
  <si>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</si>
  <si>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</si>
  <si>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</si>
  <si>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</si>
  <si>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</si>
  <si>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</si>
  <si>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</si>
  <si>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</si>
  <si>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</si>
  <si>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</si>
  <si>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</si>
  <si>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</si>
  <si>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</si>
  <si>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</si>
  <si>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</si>
  <si>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</si>
  <si>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</si>
  <si>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</si>
  <si>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</si>
  <si>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</si>
  <si>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</si>
  <si>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</si>
  <si>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</si>
  <si>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</si>
  <si>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</si>
  <si>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</si>
  <si>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</si>
  <si>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</si>
  <si>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</si>
  <si>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</si>
  <si>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</si>
  <si>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</si>
  <si>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</si>
  <si>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</si>
  <si>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</si>
  <si>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</si>
  <si>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</si>
  <si>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</si>
  <si>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</si>
  <si>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</si>
  <si>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</si>
  <si>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</si>
  <si>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</si>
  <si>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</si>
  <si>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</si>
  <si>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</si>
  <si>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</si>
  <si>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</si>
  <si>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</si>
  <si>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</si>
  <si>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</si>
  <si>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</si>
  <si>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</si>
  <si>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</si>
  <si>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</si>
  <si>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</si>
  <si>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</si>
  <si>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</si>
  <si>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</si>
  <si>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</si>
  <si>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</si>
  <si>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</si>
  <si>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</si>
  <si>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</si>
  <si>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</si>
  <si>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</si>
  <si>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</si>
  <si>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</si>
  <si>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</si>
  <si>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</si>
  <si>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</si>
  <si>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</si>
  <si>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</si>
  <si>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</si>
  <si>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</si>
  <si>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</si>
  <si>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</si>
  <si>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</si>
  <si>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</si>
  <si>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</si>
  <si>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</si>
  <si>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</si>
  <si>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</si>
  <si>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</si>
  <si>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</si>
  <si>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</si>
  <si>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</si>
  <si>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</si>
  <si>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</si>
  <si>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</si>
  <si>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</si>
  <si>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</si>
  <si>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</si>
  <si>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</si>
  <si>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</si>
  <si>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</si>
  <si>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</si>
  <si>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</si>
  <si>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</si>
  <si>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</si>
  <si>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</si>
  <si>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</si>
  <si>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</si>
  <si>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</si>
  <si>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</si>
  <si>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</si>
  <si>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</si>
  <si>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</si>
  <si>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</si>
  <si>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</si>
  <si>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</si>
  <si>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</si>
  <si>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</si>
  <si>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</si>
  <si>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</si>
  <si>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</si>
  <si>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</si>
  <si>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</si>
  <si>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</si>
  <si>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</si>
  <si>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</si>
  <si>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</si>
  <si>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</si>
  <si>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</si>
  <si>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</si>
  <si>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</si>
  <si>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</si>
  <si>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</si>
  <si>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</si>
  <si>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</si>
  <si>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</si>
  <si>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</si>
  <si>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</si>
  <si>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</si>
  <si>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</si>
  <si>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</si>
  <si>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</si>
  <si>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</si>
  <si>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</si>
  <si>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</si>
  <si>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</si>
  <si>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</si>
  <si>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</si>
  <si>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</si>
  <si>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</si>
  <si>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</si>
  <si>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</si>
  <si>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</si>
  <si>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</si>
  <si>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</si>
  <si>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</si>
  <si>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</si>
  <si>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</si>
  <si>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</si>
  <si>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</si>
  <si>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</si>
  <si>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</si>
  <si>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</si>
  <si>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</si>
  <si>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</si>
  <si>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</si>
  <si>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</si>
  <si>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</si>
  <si>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</si>
  <si>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</si>
  <si>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</si>
  <si>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</si>
  <si>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</si>
  <si>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</si>
  <si>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</si>
  <si>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</si>
  <si>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</si>
  <si>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</si>
  <si>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</si>
  <si>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</si>
  <si>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</si>
  <si>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</si>
  <si>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</si>
  <si>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</si>
  <si>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</si>
  <si>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</si>
  <si>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</si>
  <si>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</si>
  <si>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</si>
  <si>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</si>
  <si>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</si>
  <si>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</si>
  <si>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</si>
  <si>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</si>
  <si>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</si>
  <si>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</si>
  <si>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</si>
  <si>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</si>
  <si>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</si>
  <si>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</si>
  <si>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</si>
  <si>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</si>
  <si>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</si>
  <si>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</si>
  <si>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</si>
  <si>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</si>
  <si>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</si>
  <si>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</si>
  <si>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</si>
  <si>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</si>
  <si>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</si>
  <si>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</si>
  <si>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</si>
  <si>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</si>
  <si>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</si>
  <si>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</si>
  <si>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</si>
  <si>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</si>
  <si>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</si>
  <si>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</si>
  <si>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</si>
  <si>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</si>
  <si>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</si>
  <si>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</si>
  <si>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</si>
  <si>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</si>
  <si>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</si>
  <si>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</si>
  <si>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</si>
  <si>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</si>
  <si>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</si>
  <si>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</si>
  <si>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</si>
  <si>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</si>
  <si>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</si>
  <si>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</si>
  <si>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</si>
  <si>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</si>
  <si>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</si>
  <si>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</si>
  <si>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</si>
  <si>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</si>
  <si>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</si>
  <si>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</si>
  <si>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</si>
  <si>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</si>
  <si>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</si>
  <si>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</si>
  <si>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</si>
  <si>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</si>
  <si>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</si>
  <si>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</si>
  <si>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</si>
  <si>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</si>
  <si>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</si>
  <si>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</si>
  <si>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</si>
  <si>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</si>
  <si>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</si>
  <si>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</si>
  <si>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</si>
  <si>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</si>
  <si>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</si>
  <si>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</si>
  <si>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</si>
  <si>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</si>
  <si>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</si>
  <si>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</si>
  <si>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</si>
  <si>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</si>
  <si>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</si>
  <si>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</si>
  <si>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</si>
  <si>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</si>
  <si>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</si>
  <si>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</si>
  <si>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</si>
  <si>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</si>
  <si>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</si>
  <si>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</si>
  <si>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</si>
  <si>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</si>
  <si>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</si>
  <si>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</si>
  <si>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</si>
  <si>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</si>
  <si>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</si>
  <si>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</si>
  <si>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</si>
  <si>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</si>
  <si>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</si>
  <si>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</si>
  <si>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</si>
  <si>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</si>
  <si>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</si>
  <si>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</si>
  <si>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</si>
  <si>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</si>
  <si>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</si>
  <si>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</si>
  <si>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</si>
  <si>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</si>
  <si>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</si>
  <si>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</si>
  <si>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</si>
  <si>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</si>
  <si>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</si>
  <si>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</si>
  <si>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</si>
  <si>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</si>
  <si>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</si>
  <si>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</si>
  <si>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</si>
  <si>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</si>
  <si>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</si>
  <si>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</si>
  <si>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</si>
  <si>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</si>
  <si>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</si>
  <si>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</si>
  <si>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</si>
  <si>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</si>
  <si>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</si>
  <si>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</si>
  <si>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</si>
  <si>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</si>
  <si>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</si>
  <si>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</si>
  <si>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</si>
  <si>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</si>
  <si>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</si>
  <si>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</si>
  <si>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</si>
  <si>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</si>
  <si>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</si>
  <si>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</si>
  <si>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</si>
  <si>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</si>
  <si>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</si>
  <si>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</si>
  <si>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</si>
  <si>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</si>
  <si>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</si>
  <si>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</si>
  <si>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</si>
  <si>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</si>
  <si>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</si>
  <si>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</si>
  <si>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</si>
  <si>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</si>
  <si>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</si>
  <si>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</si>
  <si>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</si>
  <si>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</si>
  <si>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</si>
  <si>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</si>
  <si>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</si>
  <si>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</si>
  <si>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</si>
  <si>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</si>
  <si>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</si>
  <si>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</si>
  <si>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</si>
  <si>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</si>
  <si>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</si>
  <si>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</si>
  <si>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</si>
  <si>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</si>
  <si>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</si>
  <si>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</si>
  <si>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</si>
  <si>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</si>
  <si>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</si>
  <si>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</si>
  <si>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</si>
  <si>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</si>
  <si>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</si>
  <si>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</si>
  <si>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</si>
  <si>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</si>
  <si>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</si>
  <si>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</si>
  <si>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</si>
  <si>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</si>
  <si>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</si>
  <si>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</si>
  <si>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</si>
  <si>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</si>
  <si>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</si>
  <si>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</si>
  <si>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</si>
  <si>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</si>
  <si>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</si>
  <si>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</si>
  <si>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</si>
  <si>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</si>
  <si>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</si>
  <si>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</si>
  <si>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</si>
  <si>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</si>
  <si>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</si>
  <si>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</si>
  <si>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</si>
  <si>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</si>
  <si>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</si>
  <si>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</si>
  <si>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</si>
  <si>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</si>
  <si>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</si>
  <si>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</si>
  <si>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</si>
  <si>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</si>
  <si>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</si>
  <si>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</si>
  <si>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</si>
  <si>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</si>
  <si>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</si>
  <si>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</si>
  <si>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</si>
  <si>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</si>
  <si>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</si>
  <si>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</si>
  <si>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</si>
  <si>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</si>
  <si>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</si>
  <si>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</si>
  <si>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</si>
  <si>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</si>
  <si>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</si>
  <si>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</si>
  <si>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</si>
  <si>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</si>
  <si>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</si>
  <si>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</si>
  <si>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</si>
  <si>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</si>
  <si>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</si>
  <si>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</si>
  <si>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</si>
  <si>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</si>
  <si>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</si>
  <si>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</si>
  <si>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</si>
  <si>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</si>
  <si>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</si>
  <si>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</si>
  <si>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</si>
  <si>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</si>
  <si>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</si>
  <si>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</si>
  <si>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</si>
  <si>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</si>
  <si>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</si>
  <si>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</si>
  <si>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</si>
  <si>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</si>
  <si>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</si>
  <si>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</si>
  <si>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</si>
  <si>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</si>
  <si>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</si>
  <si>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</si>
  <si>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</si>
  <si>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</si>
  <si>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</si>
  <si>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</si>
  <si>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</si>
  <si>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</si>
  <si>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</si>
  <si>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</si>
  <si>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</si>
  <si>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</si>
  <si>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</si>
  <si>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</si>
  <si>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</si>
  <si>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</si>
  <si>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</si>
  <si>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</si>
  <si>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</si>
  <si>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</si>
  <si>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</si>
  <si>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</si>
  <si>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</si>
  <si>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</si>
  <si>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</si>
  <si>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</si>
  <si>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</si>
  <si>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</si>
  <si>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</si>
  <si>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</si>
  <si>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</si>
  <si>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</si>
  <si>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</si>
  <si>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</si>
  <si>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</si>
  <si>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</si>
  <si>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</si>
  <si>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</si>
  <si>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</si>
  <si>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</si>
  <si>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</si>
  <si>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</si>
  <si>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</si>
  <si>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</si>
  <si>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</si>
  <si>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</si>
  <si>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</si>
  <si>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</si>
  <si>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</si>
  <si>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</si>
  <si>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</si>
  <si>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</si>
  <si>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</si>
  <si>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</si>
  <si>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</si>
  <si>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</si>
  <si>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</si>
  <si>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</si>
  <si>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</si>
  <si>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</si>
  <si>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</si>
  <si>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</si>
  <si>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</si>
  <si>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</si>
  <si>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</si>
  <si>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</si>
  <si>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</si>
  <si>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</si>
  <si>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</si>
  <si>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</si>
  <si>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</si>
  <si>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</si>
  <si>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</si>
  <si>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</si>
  <si>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</si>
  <si>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</si>
  <si>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</si>
  <si>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</si>
  <si>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</si>
  <si>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</si>
  <si>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</si>
  <si>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</si>
  <si>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</si>
  <si>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</si>
  <si>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</si>
  <si>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</si>
  <si>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</si>
  <si>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</si>
  <si>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</si>
  <si>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</si>
  <si>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</si>
  <si>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</si>
  <si>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</si>
  <si>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</si>
  <si>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</si>
  <si>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</si>
  <si>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</si>
  <si>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</si>
  <si>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</si>
  <si>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</si>
  <si>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</si>
  <si>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</si>
  <si>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</si>
  <si>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</si>
  <si>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</si>
  <si>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</si>
  <si>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</si>
  <si>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</si>
  <si>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</si>
  <si>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</si>
  <si>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</si>
  <si>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</si>
  <si>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</si>
  <si>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</si>
  <si>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</si>
  <si>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</si>
  <si>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</si>
  <si>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</si>
  <si>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</si>
  <si>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</si>
  <si>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</si>
  <si>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</si>
  <si>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</si>
  <si>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</si>
  <si>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</si>
  <si>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</si>
  <si>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</si>
  <si>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</si>
  <si>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</si>
  <si>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</si>
  <si>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</si>
  <si>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</si>
  <si>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</si>
  <si>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</si>
  <si>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</si>
  <si>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</si>
  <si>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</si>
  <si>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</si>
  <si>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</si>
  <si>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</si>
  <si>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</si>
  <si>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</si>
  <si>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</si>
  <si>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</si>
  <si>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</si>
  <si>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</si>
  <si>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</si>
  <si>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</si>
  <si>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</si>
  <si>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</si>
  <si>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</si>
  <si>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</si>
  <si>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</si>
  <si>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</si>
  <si>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</si>
  <si>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</si>
  <si>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</si>
  <si>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</si>
  <si>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</si>
  <si>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</si>
  <si>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</si>
  <si>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</si>
  <si>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</si>
  <si>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</si>
  <si>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</si>
  <si>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</si>
  <si>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</si>
  <si>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</si>
  <si>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</si>
  <si>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</si>
  <si>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</si>
  <si>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</si>
  <si>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</si>
  <si>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</si>
  <si>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</si>
  <si>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</si>
  <si>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</si>
  <si>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</si>
  <si>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</si>
  <si>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</si>
  <si>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</si>
  <si>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</si>
  <si>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</si>
  <si>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</si>
  <si>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</si>
  <si>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</si>
  <si>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</si>
  <si>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</si>
  <si>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</si>
  <si>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</si>
  <si>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</si>
  <si>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</si>
  <si>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</si>
  <si>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</si>
  <si>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</si>
  <si>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</si>
  <si>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</si>
  <si>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</si>
  <si>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</si>
  <si>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</si>
  <si>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</si>
  <si>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</si>
  <si>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</si>
  <si>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</si>
  <si>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</si>
  <si>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</si>
  <si>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</si>
  <si>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</si>
  <si>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</si>
  <si>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</si>
  <si>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</si>
  <si>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</si>
  <si>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</si>
  <si>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</si>
  <si>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</si>
  <si>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</si>
  <si>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</si>
  <si>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</si>
  <si>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</si>
  <si>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</si>
  <si>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</si>
  <si>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</si>
  <si>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</si>
  <si>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</si>
  <si>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</si>
  <si>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</si>
  <si>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</si>
  <si>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</si>
  <si>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</si>
  <si>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</si>
  <si>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</si>
  <si>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</si>
  <si>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</si>
  <si>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</si>
  <si>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</si>
  <si>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</si>
  <si>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</si>
  <si>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</si>
  <si>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</si>
  <si>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</si>
  <si>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</si>
  <si>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</si>
  <si>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</si>
  <si>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</si>
  <si>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</si>
  <si>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</si>
  <si>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</si>
  <si>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</si>
  <si>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</si>
  <si>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</si>
  <si>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</si>
  <si>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</si>
  <si>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</si>
  <si>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</si>
  <si>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</si>
  <si>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</si>
  <si>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</si>
  <si>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</si>
  <si>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</si>
  <si>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</si>
  <si>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</si>
  <si>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</si>
  <si>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</si>
  <si>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</si>
  <si>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</si>
  <si>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</si>
  <si>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</si>
  <si>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</si>
  <si>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</si>
  <si>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</si>
  <si>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</si>
  <si>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</si>
  <si>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</si>
  <si>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</si>
  <si>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</si>
  <si>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</si>
  <si>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</si>
  <si>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</si>
  <si>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</si>
  <si>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</si>
  <si>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</si>
  <si>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</si>
  <si>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</si>
  <si>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</si>
  <si>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</si>
  <si>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</si>
  <si>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</si>
  <si>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</si>
  <si>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</si>
  <si>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</si>
  <si>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</si>
  <si>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</si>
  <si>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</si>
  <si>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</si>
  <si>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</si>
  <si>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</si>
  <si>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</si>
  <si>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</si>
  <si>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</si>
  <si>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</si>
  <si>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</si>
  <si>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</si>
  <si>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</si>
  <si>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</si>
  <si>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</si>
  <si>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</si>
  <si>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</si>
  <si>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</si>
  <si>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</si>
  <si>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</si>
  <si>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</si>
  <si>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</si>
  <si>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</si>
  <si>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</si>
  <si>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</si>
  <si>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</si>
  <si>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</si>
  <si>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</si>
  <si>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</si>
  <si>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</si>
  <si>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</si>
  <si>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</si>
  <si>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</si>
  <si>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</si>
  <si>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</si>
  <si>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</si>
  <si>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</si>
  <si>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</si>
  <si>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</si>
  <si>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</si>
  <si>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</si>
  <si>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</si>
  <si>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</si>
  <si>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</si>
  <si>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</si>
  <si>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</si>
  <si>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</si>
  <si>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</si>
  <si>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</si>
  <si>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</si>
  <si>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</si>
  <si>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</si>
  <si>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</si>
  <si>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</si>
  <si>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</si>
  <si>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</si>
  <si>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</si>
  <si>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</si>
  <si>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</si>
  <si>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</si>
  <si>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</si>
  <si>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</si>
  <si>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</si>
  <si>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</si>
  <si>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</si>
  <si>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</si>
  <si>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</si>
  <si>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</si>
  <si>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</si>
  <si>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</si>
  <si>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</si>
  <si>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</si>
  <si>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</si>
  <si>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</si>
  <si>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</si>
  <si>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</si>
  <si>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</si>
  <si>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</si>
  <si>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</si>
  <si>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</si>
  <si>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</si>
  <si>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</si>
  <si>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</si>
  <si>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</si>
  <si>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</si>
  <si>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</si>
  <si>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</si>
  <si>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</si>
  <si>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</si>
  <si>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</si>
  <si>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</si>
  <si>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</si>
  <si>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</si>
  <si>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</si>
  <si>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</si>
  <si>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</si>
  <si>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</si>
  <si>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</si>
  <si>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</si>
  <si>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</si>
  <si>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</si>
  <si>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</si>
  <si>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</si>
  <si>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</si>
  <si>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</si>
  <si>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</si>
  <si>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</si>
  <si>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</si>
  <si>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</si>
  <si>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</si>
  <si>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</si>
  <si>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</si>
  <si>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</si>
  <si>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</si>
  <si>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</si>
  <si>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</si>
  <si>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</si>
  <si>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</si>
  <si>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</si>
  <si>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</si>
  <si>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</si>
  <si>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</si>
  <si>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</si>
  <si>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</si>
  <si>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</si>
  <si>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</si>
  <si>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</si>
  <si>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</si>
  <si>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</si>
  <si>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</si>
  <si>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</si>
  <si>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</si>
  <si>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</si>
  <si>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</si>
  <si>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</si>
  <si>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</si>
  <si>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</si>
  <si>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</si>
  <si>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</si>
  <si>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</si>
  <si>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</si>
  <si>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</si>
  <si>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</si>
  <si>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</si>
  <si>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</si>
  <si>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</si>
  <si>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</si>
  <si>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</si>
  <si>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</si>
  <si>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</si>
  <si>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</si>
  <si>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</si>
  <si>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</si>
  <si>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</si>
  <si>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</si>
  <si>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</si>
  <si>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</si>
  <si>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</si>
  <si>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</si>
  <si>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</si>
  <si>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</si>
  <si>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</si>
  <si>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</si>
  <si>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</si>
  <si>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</si>
  <si>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</si>
  <si>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</si>
  <si>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</si>
  <si>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</si>
  <si>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</si>
  <si>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</si>
  <si>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</si>
  <si>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</si>
  <si>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</si>
  <si>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</si>
  <si>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</si>
  <si>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</si>
  <si>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</si>
  <si>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</si>
  <si>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</si>
  <si>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</si>
  <si>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</si>
  <si>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</si>
  <si>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</si>
  <si>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</si>
  <si>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</si>
  <si>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</si>
  <si>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</si>
  <si>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</si>
  <si>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</si>
  <si>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</si>
  <si>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</si>
  <si>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</si>
  <si>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</si>
  <si>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</si>
  <si>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</si>
  <si>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</si>
  <si>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</si>
  <si>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</si>
  <si>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</si>
  <si>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</si>
  <si>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</si>
  <si>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</si>
  <si>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</si>
  <si>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</si>
  <si>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</si>
  <si>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</si>
  <si>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</si>
  <si>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</si>
  <si>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</si>
  <si>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</si>
  <si>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</si>
  <si>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</si>
  <si>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</si>
  <si>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</si>
  <si>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</si>
  <si>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</si>
  <si>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</si>
  <si>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</si>
  <si>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</si>
  <si>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</si>
  <si>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</si>
  <si>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</si>
  <si>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</si>
  <si>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</si>
  <si>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</si>
  <si>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</si>
  <si>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</si>
  <si>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</si>
  <si>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</si>
  <si>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</si>
  <si>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</si>
  <si>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</si>
  <si>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</si>
  <si>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</si>
  <si>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</si>
  <si>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</si>
  <si>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</si>
  <si>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</si>
  <si>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</si>
  <si>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</si>
  <si>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</si>
  <si>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</si>
  <si>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</si>
  <si>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</si>
  <si>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</si>
  <si>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</si>
  <si>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</si>
  <si>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</si>
  <si>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</si>
  <si>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</si>
  <si>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</si>
  <si>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</si>
  <si>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</si>
  <si>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</si>
  <si>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</si>
  <si>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</si>
  <si>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</si>
  <si>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</si>
  <si>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</si>
  <si>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</si>
  <si>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</si>
  <si>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</si>
  <si>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</si>
  <si>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</si>
  <si>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</si>
  <si>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</si>
  <si>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</si>
  <si>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</si>
  <si>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</si>
  <si>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</si>
  <si>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</si>
  <si>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</si>
  <si>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</si>
  <si>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</si>
  <si>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</si>
  <si>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</si>
  <si>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</si>
  <si>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</si>
  <si>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</si>
  <si>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</si>
  <si>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</si>
  <si>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</si>
  <si>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</si>
  <si>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</si>
  <si>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</si>
  <si>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</si>
  <si>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</si>
  <si>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</si>
  <si>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</si>
  <si>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</si>
  <si>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</si>
  <si>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</si>
  <si>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</si>
  <si>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</si>
  <si>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</si>
  <si>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</si>
  <si>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</si>
  <si>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</si>
  <si>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</si>
  <si>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</si>
  <si>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</si>
  <si>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</si>
  <si>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</si>
  <si>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</si>
  <si>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</si>
  <si>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</si>
  <si>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</si>
  <si>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</si>
  <si>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</si>
  <si>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</si>
  <si>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</si>
  <si>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</si>
  <si>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</si>
  <si>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</si>
  <si>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</si>
  <si>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</si>
  <si>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</si>
  <si>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</si>
  <si>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</si>
  <si>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</si>
  <si>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</si>
  <si>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</si>
  <si>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</si>
  <si>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</si>
  <si>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</si>
  <si>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</si>
  <si>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</si>
  <si>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</si>
  <si>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</si>
  <si>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</si>
  <si>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</si>
  <si>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</si>
  <si>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</si>
  <si>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</si>
  <si>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</si>
  <si>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</si>
  <si>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</si>
  <si>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</si>
  <si>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</si>
  <si>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</si>
  <si>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</si>
  <si>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</si>
  <si>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</si>
  <si>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</si>
  <si>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</si>
  <si>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</si>
  <si>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</si>
  <si>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</si>
  <si>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</si>
  <si>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</si>
  <si>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</si>
  <si>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</si>
  <si>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</si>
  <si>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</si>
  <si>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</si>
  <si>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</si>
  <si>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</si>
  <si>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</si>
  <si>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</si>
  <si>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</si>
  <si>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</si>
  <si>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</si>
  <si>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</si>
  <si>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</si>
  <si>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</si>
  <si>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</si>
  <si>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</si>
  <si>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</si>
  <si>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</si>
  <si>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</si>
  <si>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</si>
  <si>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</si>
  <si>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</si>
  <si>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</si>
  <si>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</si>
  <si>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</si>
  <si>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</si>
  <si>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</si>
  <si>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</si>
  <si>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</si>
  <si>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</si>
  <si>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</si>
  <si>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</si>
  <si>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</si>
  <si>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</si>
  <si>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</si>
  <si>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</si>
  <si>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</si>
  <si>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</si>
  <si>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</si>
  <si>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</si>
  <si>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</si>
  <si>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</si>
  <si>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</si>
  <si>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</si>
  <si>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</si>
  <si>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</si>
  <si>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</si>
  <si>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</si>
  <si>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</si>
  <si>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</si>
  <si>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</si>
  <si>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</si>
  <si>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</si>
  <si>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</si>
  <si>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</si>
  <si>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</si>
  <si>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</si>
  <si>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</si>
  <si>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</si>
  <si>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</si>
  <si>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</si>
  <si>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</si>
  <si>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</si>
  <si>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</si>
  <si>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</si>
  <si>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</si>
  <si>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</si>
  <si>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</si>
  <si>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</si>
  <si>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</si>
  <si>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</si>
  <si>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</si>
  <si>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</si>
  <si>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</si>
  <si>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</si>
  <si>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</si>
  <si>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</si>
  <si>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</si>
  <si>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</si>
  <si>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</si>
  <si>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</si>
  <si>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</si>
  <si>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</si>
  <si>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</si>
  <si>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</si>
  <si>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</si>
  <si>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</si>
  <si>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</si>
  <si>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</si>
  <si>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</si>
  <si>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</si>
  <si>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</si>
  <si>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</si>
  <si>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</si>
  <si>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</si>
  <si>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</si>
  <si>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</si>
  <si>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</si>
  <si>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</si>
  <si>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</si>
  <si>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</si>
  <si>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</si>
  <si>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</si>
  <si>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</si>
  <si>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</si>
  <si>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</si>
  <si>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</si>
  <si>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</si>
  <si>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</si>
  <si>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</si>
  <si>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</si>
  <si>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</si>
  <si>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</si>
  <si>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</si>
  <si>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</si>
  <si>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</si>
  <si>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</si>
  <si>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</si>
  <si>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</si>
  <si>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</si>
  <si>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</si>
  <si>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</si>
  <si>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</si>
  <si>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</si>
  <si>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</si>
  <si>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</si>
  <si>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</si>
  <si>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</si>
  <si>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</si>
  <si>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</si>
  <si>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</si>
  <si>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</si>
  <si>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</si>
  <si>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</si>
  <si>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</si>
  <si>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</si>
  <si>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</si>
  <si>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</si>
  <si>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</si>
  <si>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</si>
  <si>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</si>
  <si>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</si>
  <si>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</si>
  <si>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</si>
  <si>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</si>
  <si>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</si>
  <si>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</si>
  <si>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</si>
  <si>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</si>
  <si>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</si>
  <si>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</si>
  <si>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</si>
  <si>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</si>
  <si>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</si>
  <si>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</si>
  <si>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</si>
  <si>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</si>
  <si>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</si>
  <si>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</si>
  <si>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</si>
  <si>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</si>
  <si>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</si>
  <si>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</si>
  <si>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</si>
  <si>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</si>
  <si>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</si>
  <si>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</si>
  <si>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</si>
  <si>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</si>
  <si>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</si>
  <si>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</si>
  <si>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</si>
  <si>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</si>
  <si>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</si>
  <si>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</si>
  <si>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</si>
  <si>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</si>
  <si>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</si>
  <si>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</si>
  <si>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</si>
  <si>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</si>
  <si>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</si>
  <si>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</si>
  <si>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</si>
  <si>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</si>
  <si>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</si>
  <si>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</si>
  <si>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</si>
  <si>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</si>
  <si>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</si>
  <si>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</si>
  <si>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</si>
  <si>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</si>
  <si>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</si>
  <si>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</si>
  <si>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</si>
  <si>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</si>
  <si>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</si>
  <si>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</si>
  <si>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</si>
  <si>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</si>
  <si>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</si>
  <si>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</si>
  <si>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</si>
  <si>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</si>
  <si>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</si>
  <si>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</si>
  <si>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</si>
  <si>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</si>
  <si>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</si>
  <si>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</si>
  <si>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</si>
  <si>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</si>
  <si>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</si>
  <si>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</si>
  <si>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</si>
  <si>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</si>
  <si>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</si>
  <si>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</si>
  <si>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</si>
  <si>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</si>
  <si>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</si>
  <si>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</si>
  <si>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</si>
  <si>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</si>
  <si>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</si>
  <si>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</si>
  <si>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</si>
  <si>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</si>
  <si>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</si>
  <si>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</si>
  <si>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</si>
  <si>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</si>
  <si>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</si>
  <si>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</si>
  <si>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</si>
  <si>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</si>
  <si>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</si>
  <si>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</si>
  <si>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</si>
  <si>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</si>
  <si>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</si>
  <si>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</si>
  <si>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</si>
  <si>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</si>
  <si>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</si>
  <si>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</si>
  <si>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</si>
  <si>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</si>
  <si>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</si>
  <si>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</si>
  <si>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</si>
  <si>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</si>
  <si>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</si>
  <si>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</si>
  <si>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</si>
  <si>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</si>
  <si>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</si>
  <si>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</si>
  <si>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</si>
  <si>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</si>
  <si>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</si>
  <si>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</si>
  <si>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</si>
  <si>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</si>
  <si>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</si>
  <si>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</si>
  <si>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</si>
  <si>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</si>
  <si>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</si>
  <si>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</si>
  <si>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</si>
  <si>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</si>
  <si>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</si>
  <si>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</si>
  <si>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</si>
  <si>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</si>
  <si>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</si>
  <si>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</si>
  <si>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</si>
  <si>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</si>
  <si>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</si>
  <si>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</si>
  <si>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</si>
  <si>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</si>
  <si>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</si>
  <si>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</si>
  <si>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</si>
  <si>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</si>
  <si>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</si>
  <si>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</si>
  <si>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</si>
  <si>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</si>
  <si>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</si>
  <si>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</si>
  <si>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</si>
  <si>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</si>
  <si>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</si>
  <si>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</si>
  <si>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</si>
  <si>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</si>
  <si>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</si>
  <si>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</si>
  <si>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</si>
  <si>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</si>
  <si>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</si>
  <si>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</si>
  <si>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</si>
  <si>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</si>
  <si>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</si>
  <si>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</si>
  <si>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</si>
  <si>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</si>
  <si>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</si>
  <si>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</si>
  <si>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</si>
  <si>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</si>
  <si>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</si>
  <si>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</si>
  <si>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</si>
  <si>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</si>
  <si>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</si>
  <si>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</si>
  <si>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</si>
  <si>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</si>
  <si>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</si>
  <si>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</si>
  <si>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</si>
  <si>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</si>
  <si>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</si>
  <si>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</si>
  <si>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</si>
  <si>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</si>
  <si>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</si>
  <si>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</si>
  <si>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</si>
  <si>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</si>
  <si>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</si>
  <si>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</si>
  <si>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</si>
  <si>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</si>
  <si>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</si>
  <si>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</si>
  <si>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</si>
  <si>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</si>
  <si>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</si>
  <si>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</si>
  <si>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</si>
  <si>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</si>
  <si>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</si>
  <si>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</si>
  <si>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</si>
  <si>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</si>
  <si>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</si>
  <si>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</si>
  <si>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</si>
  <si>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</si>
  <si>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</si>
  <si>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</si>
  <si>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</si>
  <si>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</si>
  <si>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</si>
  <si>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</si>
  <si>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</si>
  <si>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</si>
  <si>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</si>
  <si>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</si>
  <si>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</si>
  <si>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</si>
  <si>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</si>
  <si>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</si>
  <si>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</si>
  <si>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</si>
  <si>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</si>
  <si>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</si>
  <si>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</si>
  <si>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</si>
  <si>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</si>
  <si>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</si>
  <si>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</si>
  <si>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</si>
  <si>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</si>
  <si>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</si>
  <si>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</si>
  <si>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</si>
  <si>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</si>
  <si>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</si>
  <si>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</si>
  <si>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</si>
  <si>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</si>
  <si>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</si>
  <si>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</si>
  <si>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</si>
  <si>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</si>
  <si>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</si>
  <si>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</si>
  <si>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</si>
  <si>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</si>
  <si>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</si>
  <si>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</si>
  <si>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</si>
  <si>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</si>
  <si>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</si>
  <si>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</si>
  <si>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</si>
  <si>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</si>
  <si>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</si>
  <si>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</si>
  <si>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</si>
  <si>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</si>
  <si>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</si>
  <si>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</si>
  <si>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</si>
  <si>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</si>
  <si>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</si>
  <si>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</si>
  <si>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</si>
  <si>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</si>
  <si>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</si>
  <si>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</si>
  <si>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</si>
  <si>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</si>
  <si>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</si>
  <si>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</si>
  <si>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</si>
  <si>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</si>
  <si>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</si>
  <si>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</si>
  <si>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</si>
  <si>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</si>
  <si>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</si>
  <si>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</si>
  <si>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</si>
  <si>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</si>
  <si>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</si>
  <si>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</si>
  <si>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</si>
  <si>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</si>
  <si>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</si>
  <si>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</si>
  <si>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</si>
  <si>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</si>
  <si>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</si>
  <si>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</si>
  <si>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</si>
  <si>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</si>
  <si>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</si>
  <si>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</si>
  <si>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</si>
  <si>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</si>
  <si>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</si>
  <si>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</si>
  <si>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</si>
  <si>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</si>
  <si>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</si>
  <si>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</si>
  <si>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</si>
  <si>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</si>
  <si>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</si>
  <si>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</si>
  <si>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</si>
  <si>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</si>
  <si>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</si>
  <si>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</si>
  <si>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</si>
  <si>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</si>
  <si>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</si>
  <si>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</si>
  <si>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</si>
  <si>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</si>
  <si>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</si>
  <si>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</si>
  <si>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</si>
  <si>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</si>
  <si>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</si>
  <si>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</si>
  <si>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</si>
  <si>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</si>
  <si>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</si>
  <si>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</si>
  <si>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</si>
  <si>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</si>
  <si>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</si>
  <si>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</si>
  <si>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</si>
  <si>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</si>
  <si>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</si>
  <si>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</si>
  <si>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</si>
  <si>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</si>
  <si>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</si>
  <si>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</si>
  <si>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</si>
  <si>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</si>
  <si>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</si>
  <si>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</si>
  <si>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</si>
  <si>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</si>
  <si>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</si>
  <si>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</si>
  <si>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</si>
  <si>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</si>
  <si>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</si>
  <si>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</si>
  <si>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</si>
  <si>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</si>
  <si>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</si>
  <si>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</si>
  <si>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</si>
  <si>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</si>
  <si>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</si>
  <si>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</si>
  <si>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</si>
  <si>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</si>
  <si>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</si>
  <si>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</si>
  <si>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</si>
  <si>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</si>
  <si>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</si>
  <si>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</si>
  <si>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</si>
  <si>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</si>
  <si>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</si>
  <si>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</si>
  <si>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</si>
  <si>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</si>
  <si>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</si>
  <si>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</si>
  <si>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</si>
  <si>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</si>
  <si>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</si>
  <si>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</si>
  <si>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</si>
  <si>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</si>
  <si>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</si>
  <si>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</si>
  <si>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</si>
  <si>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</si>
  <si>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</si>
  <si>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</si>
  <si>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</si>
  <si>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</si>
  <si>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</si>
  <si>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</si>
  <si>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</si>
  <si>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</si>
  <si>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</si>
  <si>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</si>
  <si>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</si>
  <si>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</si>
  <si>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</si>
  <si>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</si>
  <si>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</si>
  <si>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</si>
  <si>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</si>
  <si>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</si>
  <si>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</si>
  <si>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</si>
  <si>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</si>
  <si>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</si>
  <si>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</si>
  <si>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</si>
  <si>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</si>
  <si>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</si>
  <si>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</si>
  <si>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</si>
  <si>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</si>
  <si>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</si>
  <si>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</si>
  <si>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</si>
  <si>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</si>
  <si>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</si>
  <si>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</si>
  <si>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</si>
  <si>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</si>
  <si>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</si>
  <si>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</si>
  <si>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</si>
  <si>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</si>
  <si>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</si>
  <si>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</si>
  <si>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</si>
  <si>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</si>
  <si>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</si>
  <si>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</si>
  <si>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</si>
  <si>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</si>
  <si>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</si>
  <si>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</si>
  <si>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</si>
  <si>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</si>
  <si>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</si>
  <si>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</si>
  <si>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</si>
  <si>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</si>
  <si>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</si>
  <si>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</si>
  <si>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</si>
  <si>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</si>
  <si>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</si>
  <si>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</si>
  <si>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</si>
  <si>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</si>
  <si>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</si>
  <si>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</si>
  <si>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</si>
  <si>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</si>
  <si>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</si>
  <si>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</si>
  <si>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</si>
  <si>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</si>
  <si>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</si>
  <si>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</si>
  <si>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</si>
  <si>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</si>
  <si>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</si>
  <si>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</si>
  <si>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</si>
  <si>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</si>
  <si>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</si>
  <si>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</si>
  <si>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</si>
  <si>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</si>
  <si>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</si>
  <si>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</si>
  <si>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</si>
  <si>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</si>
  <si>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</si>
  <si>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</si>
  <si>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</si>
  <si>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</si>
  <si>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</si>
  <si>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</si>
  <si>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</si>
  <si>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</si>
  <si>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</si>
  <si>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</si>
  <si>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</si>
  <si>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</si>
  <si>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</si>
  <si>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</si>
  <si>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</si>
  <si>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</si>
  <si>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</si>
  <si>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</si>
  <si>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</si>
  <si>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</si>
  <si>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</si>
  <si>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</si>
  <si>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</si>
  <si>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</si>
  <si>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</si>
  <si>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</si>
  <si>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</si>
  <si>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</si>
  <si>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</si>
  <si>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</si>
  <si>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</si>
  <si>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</si>
  <si>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</si>
  <si>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</si>
  <si>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</si>
  <si>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</si>
  <si>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</si>
  <si>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</si>
  <si>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</si>
  <si>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</si>
  <si>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</si>
  <si>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</si>
  <si>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</si>
  <si>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</si>
  <si>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</si>
  <si>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</si>
  <si>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</si>
  <si>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</si>
  <si>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</si>
  <si>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</si>
  <si>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</si>
  <si>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</si>
  <si>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</si>
  <si>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</si>
  <si>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</si>
  <si>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</si>
  <si>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</si>
  <si>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</si>
  <si>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</si>
  <si>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</si>
  <si>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</si>
  <si>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</si>
  <si>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</si>
  <si>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</si>
  <si>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</si>
  <si>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</si>
  <si>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</si>
  <si>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</si>
  <si>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</si>
  <si>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</si>
  <si>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</si>
  <si>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</si>
  <si>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</si>
  <si>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</si>
  <si>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</si>
  <si>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</si>
  <si>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</si>
  <si>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</si>
  <si>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</si>
  <si>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</si>
  <si>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</si>
  <si>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</si>
  <si>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</si>
  <si>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</si>
  <si>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</si>
  <si>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</si>
  <si>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</si>
  <si>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</si>
  <si>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</si>
  <si>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</si>
  <si>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</si>
  <si>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</si>
  <si>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</si>
  <si>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</si>
  <si>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</si>
  <si>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</si>
  <si>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</si>
  <si>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</si>
  <si>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</si>
  <si>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</si>
  <si>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</si>
  <si>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</si>
  <si>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</si>
  <si>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</si>
  <si>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</si>
  <si>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</si>
  <si>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</si>
  <si>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</si>
  <si>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</si>
  <si>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</si>
  <si>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</si>
  <si>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</si>
  <si>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</si>
  <si>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</si>
  <si>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</si>
  <si>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</si>
  <si>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</si>
  <si>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</si>
  <si>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</si>
  <si>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</si>
  <si>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</si>
  <si>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</si>
  <si>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</si>
  <si>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</si>
  <si>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</si>
  <si>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</si>
  <si>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</si>
  <si>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</si>
  <si>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</si>
  <si>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</si>
  <si>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</si>
  <si>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</si>
  <si>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</si>
  <si>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</si>
  <si>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</si>
  <si>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</si>
  <si>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</si>
  <si>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</si>
  <si>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</si>
  <si>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</si>
  <si>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</si>
  <si>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</si>
  <si>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</si>
  <si>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</si>
  <si>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</si>
  <si>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</si>
  <si>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</si>
  <si>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</si>
  <si>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</si>
  <si>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</si>
  <si>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</si>
  <si>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</si>
  <si>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</si>
  <si>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</si>
  <si>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</si>
  <si>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</si>
  <si>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</si>
  <si>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</si>
  <si>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</si>
  <si>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</si>
  <si>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</si>
  <si>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</si>
  <si>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</si>
  <si>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</si>
  <si>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</si>
  <si>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</si>
  <si>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</si>
  <si>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</si>
  <si>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</si>
  <si>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</si>
  <si>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</si>
  <si>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</si>
  <si>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</si>
  <si>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</si>
  <si>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</si>
  <si>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</si>
  <si>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</si>
  <si>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</si>
  <si>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</si>
  <si>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</si>
  <si>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</si>
  <si>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</si>
  <si>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</si>
  <si>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</si>
  <si>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</si>
  <si>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</si>
  <si>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</si>
  <si>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</si>
  <si>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</si>
  <si>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</si>
  <si>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</si>
  <si>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</si>
  <si>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</si>
  <si>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</si>
  <si>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</si>
  <si>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</si>
  <si>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</si>
  <si>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</si>
  <si>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</si>
  <si>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</si>
  <si>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</si>
  <si>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</si>
  <si>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</si>
  <si>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</si>
  <si>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</si>
  <si>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</si>
  <si>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</si>
  <si>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</si>
  <si>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</si>
  <si>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</si>
  <si>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</si>
  <si>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</si>
  <si>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</si>
  <si>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</si>
  <si>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</si>
  <si>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</si>
  <si>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</si>
  <si>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</si>
  <si>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</si>
  <si>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</si>
  <si>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</si>
  <si>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</si>
  <si>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</si>
  <si>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</si>
  <si>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</si>
  <si>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</si>
  <si>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</si>
  <si>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</si>
  <si>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</si>
  <si>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</si>
  <si>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</si>
  <si>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</si>
  <si>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</si>
  <si>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</si>
  <si>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</si>
  <si>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</si>
  <si>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</si>
  <si>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</si>
  <si>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</si>
  <si>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</si>
  <si>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</si>
  <si>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</si>
  <si>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</si>
  <si>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</si>
  <si>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</si>
  <si>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</si>
  <si>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</si>
  <si>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</si>
  <si>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</si>
  <si>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</si>
  <si>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</si>
  <si>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</si>
  <si>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</si>
  <si>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</si>
  <si>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</si>
  <si>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</si>
  <si>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</si>
  <si>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</si>
  <si>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</si>
  <si>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</si>
  <si>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</si>
  <si>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</si>
  <si>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</si>
  <si>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</si>
  <si>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</si>
  <si>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</si>
  <si>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</si>
  <si>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</si>
  <si>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</si>
  <si>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</si>
  <si>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</si>
  <si>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</si>
  <si>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</si>
  <si>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</si>
  <si>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</si>
  <si>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</si>
  <si>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</si>
  <si>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</si>
  <si>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</si>
  <si>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</si>
  <si>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</si>
  <si>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</si>
  <si>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</si>
  <si>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</si>
  <si>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</si>
  <si>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</si>
  <si>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</si>
  <si>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</si>
  <si>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</si>
  <si>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</si>
  <si>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</si>
  <si>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</si>
  <si>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</si>
  <si>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</si>
  <si>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</si>
  <si>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</si>
  <si>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</si>
  <si>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</si>
  <si>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</si>
  <si>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</si>
  <si>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</si>
  <si>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</si>
  <si>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</si>
  <si>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</si>
  <si>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</si>
  <si>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</si>
  <si>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</si>
  <si>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</si>
  <si>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</si>
  <si>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</si>
  <si>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</si>
  <si>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</si>
  <si>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</si>
  <si>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</si>
  <si>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</si>
  <si>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</si>
  <si>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</si>
  <si>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</si>
  <si>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</si>
  <si>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</si>
  <si>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</si>
  <si>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</si>
  <si>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</si>
  <si>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</si>
  <si>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</si>
  <si>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</si>
  <si>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</si>
  <si>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</si>
  <si>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</si>
  <si>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</si>
  <si>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</si>
  <si>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</si>
  <si>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</si>
  <si>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</si>
  <si>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</si>
  <si>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</si>
  <si>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</si>
  <si>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</si>
  <si>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</si>
  <si>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</si>
  <si>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</si>
  <si>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</si>
  <si>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</si>
  <si>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</si>
  <si>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</si>
  <si>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</si>
  <si>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</si>
  <si>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</si>
  <si>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</si>
  <si>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</si>
  <si>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</si>
  <si>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</si>
  <si>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</si>
  <si>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</si>
  <si>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</si>
  <si>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</si>
  <si>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</si>
  <si>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</si>
  <si>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</si>
  <si>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</si>
  <si>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</si>
  <si>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</si>
  <si>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</si>
  <si>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</si>
  <si>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</si>
  <si>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</si>
  <si>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</si>
  <si>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</si>
  <si>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</si>
  <si>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</si>
  <si>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</si>
  <si>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</si>
  <si>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</si>
  <si>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</si>
  <si>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</si>
  <si>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</si>
  <si>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</si>
  <si>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</si>
  <si>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</si>
  <si>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</si>
  <si>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</si>
  <si>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</si>
  <si>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</si>
  <si>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</si>
  <si>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</si>
  <si>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</si>
  <si>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</si>
  <si>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</si>
  <si>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</si>
  <si>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</si>
  <si>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</si>
  <si>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</si>
  <si>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</si>
  <si>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</si>
  <si>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</si>
  <si>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</si>
  <si>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</si>
  <si>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</si>
  <si>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</si>
  <si>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</si>
  <si>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</si>
  <si>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</si>
  <si>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</si>
  <si>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</si>
  <si>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</si>
  <si>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</si>
  <si>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</si>
  <si>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</si>
  <si>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</si>
  <si>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</si>
  <si>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</si>
  <si>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</si>
  <si>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</si>
  <si>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</si>
  <si>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</si>
  <si>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</si>
  <si>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</si>
  <si>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</si>
  <si>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</si>
  <si>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</si>
  <si>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</si>
  <si>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</si>
  <si>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</si>
  <si>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</si>
  <si>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</si>
  <si>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</si>
  <si>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</si>
  <si>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</si>
  <si>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</si>
  <si>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</si>
  <si>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</si>
  <si>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</si>
  <si>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</si>
  <si>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</si>
  <si>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</si>
  <si>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</si>
  <si>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</si>
  <si>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</si>
  <si>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</si>
  <si>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</si>
  <si>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</si>
  <si>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</si>
  <si>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</si>
  <si>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</si>
  <si>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</si>
  <si>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</si>
  <si>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</si>
  <si>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</si>
  <si>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</si>
  <si>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</si>
  <si>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</si>
  <si>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</si>
  <si>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</si>
  <si>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</si>
  <si>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</si>
  <si>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</si>
  <si>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</si>
  <si>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</si>
  <si>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</si>
  <si>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</si>
  <si>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</si>
  <si>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</si>
  <si>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</si>
  <si>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</si>
  <si>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</si>
  <si>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</si>
  <si>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</si>
  <si>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</si>
  <si>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</si>
  <si>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</si>
  <si>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</si>
  <si>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</si>
  <si>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</si>
  <si>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</si>
  <si>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</si>
  <si>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</si>
  <si>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</si>
  <si>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</si>
  <si>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</si>
  <si>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</si>
  <si>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</si>
  <si>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</si>
  <si>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</si>
  <si>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</si>
  <si>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</si>
  <si>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</si>
  <si>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</si>
  <si>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</si>
  <si>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</si>
  <si>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</si>
  <si>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</si>
  <si>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</si>
  <si>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</si>
  <si>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</si>
  <si>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</si>
  <si>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</si>
  <si>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</si>
  <si>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</si>
  <si>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</si>
  <si>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</si>
  <si>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</si>
  <si>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</si>
  <si>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</si>
  <si>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</si>
  <si>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</si>
  <si>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</si>
  <si>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</si>
  <si>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</si>
  <si>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</si>
  <si>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</si>
  <si>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</si>
  <si>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</si>
  <si>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</si>
  <si>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</si>
  <si>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</si>
  <si>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</si>
  <si>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</si>
  <si>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</si>
  <si>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</si>
  <si>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</si>
  <si>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</si>
  <si>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</si>
  <si>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</si>
  <si>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</si>
  <si>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</si>
  <si>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</si>
  <si>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</si>
  <si>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</si>
  <si>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</si>
  <si>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</si>
  <si>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</si>
  <si>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</si>
  <si>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</si>
  <si>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</si>
  <si>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</si>
  <si>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</si>
  <si>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</si>
  <si>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</si>
  <si>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</si>
  <si>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</si>
  <si>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</si>
  <si>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</si>
  <si>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</si>
  <si>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</si>
  <si>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</si>
  <si>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</si>
  <si>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</si>
  <si>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</si>
  <si>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</si>
  <si>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</si>
  <si>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</si>
  <si>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</si>
  <si>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</si>
  <si>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</si>
  <si>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</si>
  <si>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</si>
  <si>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</si>
  <si>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</si>
  <si>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</si>
  <si>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</si>
  <si>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</si>
  <si>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</si>
  <si>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</si>
  <si>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</si>
  <si>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</si>
  <si>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</si>
  <si>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</si>
  <si>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</si>
  <si>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</si>
  <si>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</si>
  <si>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</si>
  <si>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</si>
  <si>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</si>
  <si>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</si>
  <si>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</si>
  <si>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</si>
  <si>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</si>
  <si>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</si>
  <si>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</si>
  <si>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</si>
  <si>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</si>
  <si>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</si>
  <si>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</si>
  <si>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</si>
  <si>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</si>
  <si>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</si>
  <si>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</si>
  <si>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</si>
  <si>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</si>
  <si>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</si>
  <si>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</si>
  <si>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</si>
  <si>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</si>
  <si>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</si>
  <si>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</si>
  <si>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</si>
  <si>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</si>
  <si>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</si>
  <si>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</si>
  <si>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</si>
  <si>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</si>
  <si>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</si>
  <si>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</si>
  <si>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</si>
  <si>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</si>
  <si>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</si>
  <si>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</si>
  <si>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</si>
  <si>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</si>
  <si>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</si>
  <si>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</si>
  <si>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</si>
  <si>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</si>
  <si>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</si>
  <si>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</si>
  <si>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</si>
  <si>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</si>
  <si>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</si>
  <si>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</si>
  <si>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</si>
  <si>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</si>
  <si>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</si>
  <si>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</si>
  <si>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</si>
  <si>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</si>
  <si>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</si>
  <si>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</si>
  <si>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</si>
  <si>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</si>
  <si>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</si>
  <si>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</si>
  <si>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</si>
  <si>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</si>
  <si>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</si>
  <si>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</si>
  <si>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</si>
  <si>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</si>
  <si>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</si>
  <si>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</si>
  <si>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</si>
  <si>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</si>
  <si>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</si>
  <si>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</si>
  <si>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</si>
  <si>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</si>
  <si>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</si>
  <si>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</si>
  <si>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</si>
  <si>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</si>
  <si>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</si>
  <si>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</si>
  <si>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</si>
  <si>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</si>
  <si>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</si>
  <si>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</si>
  <si>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</si>
  <si>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</si>
  <si>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</si>
  <si>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</si>
  <si>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</si>
  <si>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</si>
  <si>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</si>
  <si>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</si>
  <si>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</si>
  <si>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</si>
  <si>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</si>
  <si>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</si>
  <si>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</si>
  <si>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</si>
  <si>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</si>
  <si>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</si>
  <si>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</si>
  <si>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</si>
  <si>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</si>
  <si>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</si>
  <si>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</si>
  <si>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</si>
  <si>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</si>
  <si>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</si>
  <si>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</si>
  <si>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</si>
  <si>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</si>
  <si>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</si>
  <si>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</si>
  <si>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</si>
  <si>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</si>
  <si>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</si>
  <si>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</si>
  <si>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</si>
  <si>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</si>
  <si>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</si>
  <si>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</si>
  <si>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</si>
  <si>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</si>
  <si>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</si>
  <si>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</si>
  <si>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</si>
  <si>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</si>
  <si>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</si>
  <si>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</si>
  <si>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</si>
  <si>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</si>
  <si>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</si>
  <si>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</si>
  <si>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</si>
  <si>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</si>
  <si>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</si>
  <si>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</si>
  <si>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</si>
  <si>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</si>
  <si>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</si>
  <si>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</si>
  <si>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</si>
  <si>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</si>
  <si>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</si>
  <si>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</si>
  <si>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</si>
  <si>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</si>
  <si>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</si>
  <si>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</si>
  <si>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</si>
  <si>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</si>
  <si>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</si>
  <si>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</si>
  <si>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</si>
  <si>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</si>
  <si>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</si>
  <si>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</si>
  <si>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</si>
  <si>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</si>
  <si>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</si>
  <si>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</si>
  <si>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</si>
  <si>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</si>
  <si>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</si>
  <si>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</si>
  <si>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</si>
  <si>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</si>
  <si>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</si>
  <si>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</si>
  <si>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</si>
  <si>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</si>
  <si>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</si>
  <si>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</si>
  <si>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</si>
  <si>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</si>
  <si>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</si>
  <si>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</si>
  <si>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</si>
  <si>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</si>
  <si>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</si>
  <si>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</si>
  <si>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</si>
  <si>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</si>
  <si>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</si>
  <si>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</si>
  <si>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</si>
  <si>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</si>
  <si>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</si>
  <si>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</si>
  <si>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</si>
  <si>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</si>
  <si>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</si>
  <si>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</si>
  <si>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</si>
  <si>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</si>
  <si>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</si>
  <si>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</si>
  <si>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</si>
  <si>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</si>
  <si>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</si>
  <si>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</si>
  <si>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</si>
  <si>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</si>
  <si>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</si>
  <si>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</si>
  <si>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</si>
  <si>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</si>
  <si>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</si>
  <si>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</si>
  <si>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</si>
  <si>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</si>
  <si>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</si>
  <si>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</si>
  <si>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</si>
  <si>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</si>
  <si>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</si>
  <si>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</si>
  <si>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</si>
  <si>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</si>
  <si>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</si>
  <si>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</si>
  <si>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</si>
  <si>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</si>
  <si>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</si>
  <si>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</si>
  <si>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</si>
  <si>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</si>
  <si>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</si>
  <si>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</si>
  <si>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</si>
  <si>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</si>
  <si>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</si>
  <si>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</si>
  <si>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</si>
  <si>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</si>
  <si>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</si>
  <si>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</si>
  <si>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</si>
  <si>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</si>
  <si>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</si>
  <si>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</si>
  <si>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</si>
  <si>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</si>
  <si>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</si>
  <si>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</si>
  <si>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</si>
  <si>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</si>
  <si>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</si>
  <si>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</si>
  <si>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</si>
  <si>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</si>
  <si>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</si>
  <si>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</si>
  <si>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</si>
  <si>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</si>
  <si>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</si>
  <si>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</si>
  <si>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</si>
  <si>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</si>
  <si>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</si>
  <si>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</si>
  <si>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</si>
  <si>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</si>
  <si>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</si>
  <si>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</si>
  <si>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</si>
  <si>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</si>
  <si>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</si>
  <si>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</si>
  <si>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</si>
  <si>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</si>
  <si>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</si>
  <si>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</si>
  <si>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</si>
  <si>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</si>
  <si>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</si>
  <si>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</si>
  <si>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</si>
  <si>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</si>
  <si>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</si>
  <si>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</si>
  <si>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</si>
  <si>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</si>
  <si>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</si>
  <si>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</si>
  <si>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</si>
  <si>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</si>
  <si>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</si>
  <si>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</si>
  <si>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</si>
  <si>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</si>
  <si>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</si>
  <si>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</si>
  <si>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</si>
  <si>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</si>
  <si>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</si>
  <si>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</si>
  <si>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</si>
  <si>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</si>
  <si>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</si>
  <si>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</si>
  <si>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</si>
  <si>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</si>
  <si>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</si>
  <si>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</si>
  <si>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</si>
  <si>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</si>
  <si>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</si>
  <si>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</si>
  <si>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</si>
  <si>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</si>
  <si>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</si>
  <si>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</si>
  <si>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</si>
  <si>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</si>
  <si>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</si>
  <si>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</si>
  <si>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</si>
  <si>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</si>
  <si>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</si>
  <si>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</si>
  <si>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</si>
  <si>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</si>
  <si>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</si>
  <si>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</si>
  <si>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</si>
  <si>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</si>
  <si>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</si>
  <si>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</si>
  <si>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</si>
  <si>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</si>
  <si>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</si>
  <si>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</si>
  <si>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</si>
  <si>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</si>
  <si>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</si>
  <si>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</si>
  <si>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</si>
  <si>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</si>
  <si>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</si>
  <si>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</si>
  <si>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</si>
  <si>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</si>
  <si>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</si>
  <si>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</si>
  <si>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</si>
  <si>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</si>
  <si>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</si>
  <si>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</si>
  <si>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</si>
  <si>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</si>
  <si>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</si>
  <si>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</si>
  <si>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</si>
  <si>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</si>
  <si>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</si>
  <si>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</si>
  <si>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</si>
  <si>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</si>
  <si>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</si>
  <si>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</si>
  <si>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</si>
  <si>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</si>
  <si>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</si>
  <si>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</si>
  <si>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</si>
  <si>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</si>
  <si>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</si>
  <si>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</si>
  <si>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</si>
  <si>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</si>
  <si>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</si>
  <si>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</si>
  <si>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</si>
  <si>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</si>
  <si>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</si>
  <si>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</si>
  <si>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</si>
  <si>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</si>
  <si>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</si>
  <si>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</si>
  <si>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</si>
  <si>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</si>
  <si>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</si>
  <si>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</si>
  <si>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</si>
  <si>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</si>
  <si>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</si>
  <si>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</si>
  <si>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</si>
  <si>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</si>
  <si>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</si>
  <si>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</si>
  <si>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</si>
  <si>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</si>
  <si>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</si>
  <si>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</si>
  <si>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</si>
  <si>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</si>
  <si>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</si>
  <si>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</si>
  <si>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</si>
  <si>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</si>
  <si>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</si>
  <si>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</si>
  <si>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</si>
  <si>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</si>
  <si>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</si>
  <si>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</si>
  <si>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</si>
  <si>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</si>
  <si>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</si>
  <si>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</si>
  <si>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</si>
  <si>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</si>
  <si>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</si>
  <si>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</si>
  <si>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</si>
  <si>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</si>
  <si>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</si>
  <si>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</si>
  <si>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</si>
  <si>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</si>
  <si>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</si>
  <si>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</si>
  <si>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</si>
  <si>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</si>
  <si>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</si>
  <si>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</si>
  <si>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</si>
  <si>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</si>
  <si>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</si>
  <si>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</si>
  <si>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</si>
  <si>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</si>
  <si>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</si>
  <si>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</si>
  <si>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</si>
  <si>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</si>
  <si>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</si>
  <si>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</si>
  <si>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</si>
  <si>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</si>
  <si>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</si>
  <si>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</si>
  <si>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</si>
  <si>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</si>
  <si>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</si>
  <si>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</si>
  <si>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</si>
  <si>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</si>
  <si>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</si>
  <si>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</si>
  <si>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</si>
  <si>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</si>
  <si>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</si>
  <si>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</si>
  <si>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</si>
  <si>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</si>
  <si>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</si>
  <si>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</si>
  <si>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</si>
  <si>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</si>
  <si>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</si>
  <si>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</si>
  <si>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</si>
  <si>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</si>
  <si>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</si>
  <si>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</si>
  <si>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</si>
  <si>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</si>
  <si>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</si>
  <si>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</si>
  <si>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</si>
  <si>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</si>
  <si>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</si>
  <si>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</si>
  <si>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</si>
  <si>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</si>
  <si>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</si>
  <si>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</si>
  <si>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</si>
  <si>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</si>
  <si>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</si>
  <si>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</si>
  <si>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</si>
  <si>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</si>
  <si>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</si>
  <si>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</si>
  <si>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</si>
  <si>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</si>
  <si>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</si>
  <si>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</si>
  <si>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</si>
  <si>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</si>
  <si>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</si>
  <si>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</si>
  <si>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</si>
  <si>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</si>
  <si>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</si>
  <si>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</si>
  <si>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</si>
  <si>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</si>
  <si>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</si>
  <si>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</si>
  <si>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</si>
  <si>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</si>
  <si>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</si>
  <si>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</si>
  <si>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</si>
  <si>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</si>
  <si>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</si>
  <si>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</si>
  <si>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</si>
  <si>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</si>
  <si>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</si>
  <si>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</si>
  <si>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</si>
  <si>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</si>
  <si>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</si>
  <si>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</si>
  <si>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</si>
  <si>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</si>
  <si>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</si>
  <si>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</si>
  <si>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</si>
  <si>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</si>
  <si>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</si>
  <si>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</si>
  <si>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</si>
  <si>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</si>
  <si>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</si>
  <si>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</si>
  <si>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</si>
  <si>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</si>
  <si>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</si>
  <si>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</si>
  <si>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</si>
  <si>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</si>
  <si>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</si>
  <si>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</si>
  <si>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</si>
  <si>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</si>
  <si>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</si>
  <si>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</si>
  <si>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</si>
  <si>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</si>
  <si>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</si>
  <si>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</si>
  <si>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</si>
  <si>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</si>
  <si>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</si>
  <si>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</si>
  <si>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</si>
  <si>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</si>
  <si>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</si>
  <si>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</si>
  <si>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</si>
  <si>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</si>
  <si>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</si>
  <si>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</si>
  <si>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</si>
  <si>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</si>
  <si>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</si>
  <si>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</si>
  <si>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</si>
  <si>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</si>
  <si>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</si>
  <si>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</si>
  <si>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</si>
  <si>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</si>
  <si>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</si>
  <si>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</si>
  <si>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</si>
  <si>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</si>
  <si>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</si>
  <si>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</si>
  <si>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</si>
  <si>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</si>
  <si>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</si>
  <si>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</si>
  <si>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</si>
  <si>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</si>
  <si>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</si>
  <si>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</si>
  <si>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</si>
  <si>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</si>
  <si>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</si>
  <si>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</si>
  <si>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</si>
  <si>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</si>
  <si>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</si>
  <si>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</si>
  <si>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</si>
  <si>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</si>
  <si>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</si>
  <si>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</si>
  <si>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</si>
  <si>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</si>
  <si>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</si>
  <si>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</si>
  <si>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</si>
  <si>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</si>
  <si>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</si>
  <si>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</si>
  <si>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</si>
  <si>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</si>
  <si>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</si>
  <si>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</si>
  <si>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</si>
  <si>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</si>
  <si>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</si>
  <si>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</si>
  <si>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</si>
  <si>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</si>
  <si>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</si>
  <si>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</si>
  <si>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</si>
  <si>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</si>
  <si>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</si>
  <si>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</si>
  <si>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</si>
  <si>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</si>
  <si>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</si>
  <si>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</si>
  <si>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</si>
  <si>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</si>
  <si>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</si>
  <si>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</si>
  <si>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</si>
  <si>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</si>
  <si>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</si>
  <si>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</si>
  <si>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</si>
  <si>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</si>
  <si>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</si>
  <si>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</si>
  <si>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</si>
  <si>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</si>
  <si>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</si>
  <si>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</si>
  <si>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</si>
  <si>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</si>
  <si>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</si>
  <si>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</si>
  <si>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</si>
  <si>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</si>
  <si>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</si>
  <si>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</si>
  <si>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</si>
  <si>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</si>
  <si>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</si>
  <si>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</si>
  <si>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</si>
  <si>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</si>
  <si>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</si>
  <si>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</si>
  <si>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</si>
  <si>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</si>
  <si>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</si>
  <si>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</si>
  <si>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</si>
  <si>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</si>
  <si>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</si>
  <si>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</si>
  <si>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</si>
  <si>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</si>
  <si>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</si>
  <si>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</si>
  <si>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</si>
  <si>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</si>
  <si>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</si>
  <si>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</si>
  <si>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</si>
  <si>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</si>
  <si>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</si>
  <si>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</si>
  <si>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</si>
  <si>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</si>
  <si>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</si>
  <si>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</si>
  <si>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</si>
  <si>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</si>
  <si>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</si>
  <si>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</si>
  <si>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</si>
  <si>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</si>
  <si>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</si>
  <si>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</si>
  <si>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</si>
  <si>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</si>
  <si>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</si>
  <si>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</si>
  <si>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</si>
  <si>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</si>
  <si>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</si>
  <si>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</si>
  <si>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</si>
  <si>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</si>
  <si>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</si>
  <si>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</si>
  <si>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</si>
  <si>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</si>
  <si>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</si>
  <si>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</si>
  <si>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</si>
  <si>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</si>
  <si>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</si>
  <si>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</si>
  <si>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</si>
  <si>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</si>
  <si>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</si>
  <si>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</si>
  <si>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</si>
  <si>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</si>
  <si>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</si>
  <si>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</si>
  <si>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</si>
  <si>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</si>
  <si>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</si>
  <si>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</si>
  <si>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</si>
  <si>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</si>
  <si>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</si>
  <si>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</si>
  <si>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</si>
  <si>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</si>
  <si>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</si>
  <si>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</si>
  <si>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</si>
  <si>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</si>
  <si>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</si>
  <si>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</si>
  <si>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</si>
  <si>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</si>
  <si>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</si>
  <si>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</si>
  <si>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</si>
  <si>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</si>
  <si>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</si>
  <si>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</si>
  <si>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</si>
  <si>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</si>
  <si>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</si>
  <si>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</si>
  <si>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</si>
  <si>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</si>
  <si>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</si>
  <si>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</si>
  <si>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</si>
  <si>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</si>
  <si>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</si>
  <si>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</si>
  <si>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</si>
  <si>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</si>
  <si>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</si>
  <si>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</si>
  <si>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</si>
  <si>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</si>
  <si>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</si>
  <si>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</si>
  <si>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</si>
  <si>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</si>
  <si>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</si>
  <si>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</si>
  <si>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</si>
  <si>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</si>
  <si>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</si>
  <si>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</si>
  <si>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</si>
  <si>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</si>
  <si>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</si>
  <si>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</si>
  <si>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</si>
  <si>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</si>
  <si>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</si>
  <si>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</si>
  <si>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</si>
  <si>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</si>
  <si>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</si>
  <si>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</si>
  <si>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</si>
  <si>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</si>
  <si>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</si>
  <si>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</si>
  <si>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</si>
  <si>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</si>
  <si>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</si>
  <si>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</si>
  <si>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</si>
  <si>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</si>
  <si>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</si>
  <si>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</si>
  <si>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</si>
  <si>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</si>
  <si>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</si>
  <si>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</si>
  <si>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</si>
  <si>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</si>
  <si>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</si>
  <si>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</si>
  <si>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</si>
  <si>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</si>
  <si>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</si>
  <si>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</si>
  <si>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</si>
  <si>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</si>
  <si>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</si>
  <si>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</si>
  <si>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</si>
  <si>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</si>
  <si>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</si>
  <si>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</si>
  <si>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</si>
  <si>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</si>
  <si>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</si>
  <si>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</si>
  <si>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</si>
  <si>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</si>
  <si>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</si>
  <si>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</si>
  <si>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</si>
  <si>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</si>
  <si>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</si>
  <si>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</si>
  <si>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</si>
  <si>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</si>
  <si>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</si>
  <si>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</si>
  <si>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</si>
  <si>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</si>
  <si>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</si>
  <si>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</si>
  <si>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</si>
  <si>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</si>
  <si>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</si>
  <si>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</si>
  <si>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</si>
  <si>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</si>
  <si>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</si>
  <si>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</si>
  <si>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</si>
  <si>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</si>
  <si>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</si>
  <si>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</si>
  <si>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</si>
  <si>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</si>
  <si>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</si>
  <si>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</si>
  <si>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</si>
  <si>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</si>
  <si>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</si>
  <si>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</si>
  <si>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</si>
  <si>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</si>
  <si>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</si>
  <si>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</si>
  <si>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</si>
  <si>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</si>
  <si>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</si>
  <si>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</si>
  <si>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</si>
  <si>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</si>
  <si>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</si>
  <si>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</si>
  <si>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</si>
  <si>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</si>
  <si>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</si>
  <si>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</si>
  <si>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</si>
  <si>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</si>
  <si>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</si>
  <si>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</si>
  <si>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</si>
  <si>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</si>
  <si>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</si>
  <si>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</si>
  <si>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</si>
  <si>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</si>
  <si>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</si>
  <si>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</si>
  <si>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</si>
  <si>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</si>
  <si>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</si>
  <si>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</si>
  <si>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</si>
  <si>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</si>
  <si>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</si>
  <si>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</si>
  <si>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</si>
  <si>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</si>
  <si>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</si>
  <si>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</si>
  <si>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</si>
  <si>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</si>
  <si>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</si>
  <si>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</si>
  <si>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</si>
  <si>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</si>
  <si>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</si>
  <si>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</si>
  <si>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</si>
  <si>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</si>
  <si>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</si>
  <si>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</si>
  <si>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</si>
  <si>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</si>
  <si>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</si>
  <si>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</si>
  <si>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</si>
  <si>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</si>
  <si>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</si>
  <si>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</si>
  <si>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</si>
  <si>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</si>
  <si>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</si>
  <si>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</si>
  <si>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</si>
  <si>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</si>
  <si>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</si>
  <si>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</si>
  <si>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</si>
  <si>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</si>
  <si>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</si>
  <si>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</si>
  <si>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</si>
  <si>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</si>
  <si>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</si>
  <si>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</si>
  <si>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</si>
  <si>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</si>
  <si>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</si>
  <si>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</si>
  <si>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</si>
  <si>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</si>
  <si>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</si>
  <si>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</si>
  <si>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</si>
  <si>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</si>
  <si>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</si>
  <si>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</si>
  <si>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</si>
  <si>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</si>
  <si>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</si>
  <si>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</si>
  <si>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</si>
  <si>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</si>
  <si>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</si>
  <si>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</si>
  <si>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</si>
  <si>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</si>
  <si>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</si>
  <si>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</si>
  <si>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</si>
  <si>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</si>
  <si>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</si>
  <si>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</si>
  <si>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</si>
  <si>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</si>
  <si>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</si>
  <si>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</si>
  <si>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</si>
  <si>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</si>
  <si>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</si>
  <si>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</si>
  <si>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</si>
  <si>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</si>
  <si>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</si>
  <si>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</si>
  <si>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</si>
  <si>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</si>
  <si>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</si>
  <si>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</si>
  <si>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</si>
  <si>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</si>
  <si>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</si>
  <si>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</si>
  <si>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</si>
  <si>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</si>
  <si>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</si>
  <si>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</si>
  <si>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</si>
  <si>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</si>
  <si>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</si>
  <si>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</si>
  <si>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</si>
  <si>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</si>
  <si>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</si>
  <si>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</si>
  <si>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</si>
  <si>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</si>
  <si>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</si>
  <si>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</si>
  <si>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</si>
  <si>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</si>
  <si>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</si>
  <si>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</si>
  <si>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</si>
  <si>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</si>
  <si>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</si>
  <si>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</si>
  <si>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</si>
  <si>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</si>
  <si>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</si>
  <si>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</si>
  <si>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</si>
  <si>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</si>
  <si>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</si>
  <si>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</si>
  <si>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</si>
  <si>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</si>
  <si>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</si>
  <si>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</si>
  <si>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</si>
  <si>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</si>
  <si>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</si>
  <si>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</si>
  <si>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</si>
  <si>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</si>
  <si>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</si>
  <si>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</si>
  <si>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</si>
  <si>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</si>
  <si>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</si>
  <si>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</si>
  <si>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</si>
  <si>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</si>
  <si>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</si>
  <si>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</si>
  <si>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</si>
  <si>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</si>
  <si>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</si>
  <si>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</si>
  <si>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</si>
  <si>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</si>
  <si>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</si>
  <si>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</si>
  <si>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</si>
  <si>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</si>
  <si>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</si>
  <si>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</si>
  <si>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</si>
  <si>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</si>
  <si>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</si>
  <si>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</si>
  <si>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</si>
  <si>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</si>
  <si>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</si>
  <si>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</si>
  <si>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</si>
  <si>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</si>
  <si>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</si>
  <si>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</si>
  <si>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</si>
  <si>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</si>
  <si>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</si>
  <si>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</si>
  <si>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</si>
  <si>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</si>
  <si>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</si>
  <si>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</si>
  <si>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</si>
  <si>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</si>
  <si>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</si>
  <si>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</si>
  <si>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</si>
  <si>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</si>
  <si>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</si>
  <si>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</si>
  <si>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</si>
  <si>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</si>
  <si>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</si>
  <si>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</si>
  <si>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</si>
  <si>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</si>
  <si>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</si>
  <si>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</si>
  <si>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</si>
  <si>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</si>
  <si>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</si>
  <si>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</si>
  <si>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</si>
  <si>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</si>
  <si>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</si>
  <si>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</si>
  <si>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</si>
  <si>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</si>
  <si>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</si>
  <si>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</si>
  <si>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</si>
  <si>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</si>
  <si>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</si>
  <si>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</si>
  <si>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</si>
  <si>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</si>
  <si>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</si>
  <si>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</si>
  <si>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</si>
  <si>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</si>
  <si>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</si>
  <si>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</si>
  <si>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</si>
  <si>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</si>
  <si>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</si>
  <si>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</si>
  <si>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</si>
  <si>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</si>
  <si>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</si>
  <si>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</si>
  <si>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</si>
  <si>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</si>
  <si>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</si>
  <si>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</si>
  <si>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</si>
  <si>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</si>
  <si>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</si>
  <si>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</si>
  <si>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</si>
  <si>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</si>
  <si>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</si>
  <si>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</si>
  <si>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</si>
  <si>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</si>
  <si>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</si>
  <si>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</si>
  <si>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</si>
  <si>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</si>
  <si>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</si>
  <si>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</si>
  <si>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</si>
  <si>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</si>
  <si>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</si>
  <si>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</si>
  <si>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</si>
  <si>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</si>
  <si>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</si>
  <si>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</si>
  <si>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</si>
  <si>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</si>
  <si>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</si>
  <si>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</si>
  <si>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</si>
  <si>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</si>
  <si>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</si>
  <si>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</si>
  <si>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</si>
  <si>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</si>
  <si>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</si>
  <si>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</si>
  <si>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</si>
  <si>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</si>
  <si>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</si>
  <si>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</si>
  <si>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</si>
  <si>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</si>
  <si>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</si>
  <si>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</si>
  <si>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</si>
  <si>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</si>
  <si>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</si>
  <si>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</si>
  <si>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</si>
  <si>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</si>
  <si>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</si>
  <si>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</si>
  <si>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</si>
  <si>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</si>
  <si>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</si>
  <si>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</si>
  <si>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</si>
  <si>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</si>
  <si>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</si>
  <si>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</si>
  <si>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</si>
  <si>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</si>
  <si>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</si>
  <si>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</si>
  <si>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</si>
  <si>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</si>
  <si>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</si>
  <si>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</si>
  <si>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</si>
  <si>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</si>
  <si>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</si>
  <si>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</si>
  <si>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</si>
  <si>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</si>
  <si>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</si>
  <si>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</si>
  <si>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</si>
  <si>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</si>
  <si>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</si>
  <si>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</si>
  <si>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</si>
  <si>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</si>
  <si>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</si>
  <si>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</si>
  <si>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</si>
  <si>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</si>
  <si>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</si>
  <si>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</si>
  <si>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</si>
  <si>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</si>
  <si>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</si>
  <si>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</si>
  <si>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</si>
  <si>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</si>
  <si>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</si>
  <si>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</si>
  <si>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</si>
  <si>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</si>
  <si>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</si>
  <si>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</si>
  <si>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</si>
  <si>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</si>
  <si>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</si>
  <si>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</si>
  <si>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</si>
  <si>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</si>
  <si>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</si>
  <si>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</si>
  <si>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</si>
  <si>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</si>
  <si>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</si>
  <si>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</si>
  <si>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</si>
  <si>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</si>
  <si>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</si>
  <si>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</si>
  <si>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</si>
  <si>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</si>
  <si>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</si>
  <si>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</si>
  <si>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</si>
  <si>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</si>
  <si>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</si>
  <si>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</si>
  <si>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</si>
  <si>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</si>
  <si>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</si>
  <si>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</si>
  <si>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</si>
  <si>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</si>
  <si>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</si>
  <si>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</si>
  <si>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</si>
  <si>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</si>
  <si>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</si>
  <si>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</si>
  <si>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</si>
  <si>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</si>
  <si>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</si>
  <si>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</si>
  <si>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</si>
  <si>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</si>
  <si>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</si>
  <si>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</si>
  <si>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</si>
  <si>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</si>
  <si>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</si>
  <si>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</si>
  <si>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</si>
  <si>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</si>
  <si>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</si>
  <si>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</si>
  <si>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</si>
  <si>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</si>
  <si>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</si>
  <si>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</si>
  <si>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</si>
  <si>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</si>
  <si>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</si>
  <si>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</si>
  <si>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</si>
  <si>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</si>
  <si>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</si>
  <si>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</si>
  <si>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</si>
  <si>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</si>
  <si>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</si>
  <si>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</si>
  <si>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</si>
  <si>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</si>
  <si>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</si>
  <si>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</si>
  <si>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</si>
  <si>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</si>
  <si>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</si>
  <si>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</si>
  <si>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</si>
  <si>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</si>
  <si>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</si>
  <si>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</si>
  <si>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</si>
  <si>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</si>
  <si>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</si>
  <si>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</si>
  <si>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</si>
  <si>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</si>
  <si>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</si>
  <si>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</si>
  <si>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</si>
  <si>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</si>
  <si>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</si>
  <si>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</si>
  <si>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</si>
  <si>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</si>
  <si>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</si>
  <si>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</si>
  <si>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</si>
  <si>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</si>
  <si>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</si>
  <si>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</si>
  <si>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</si>
  <si>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</si>
  <si>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</si>
  <si>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</si>
  <si>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</si>
  <si>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</si>
  <si>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</si>
  <si>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</si>
  <si>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</si>
  <si>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</si>
  <si>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</si>
  <si>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</si>
  <si>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</si>
  <si>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</si>
  <si>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</si>
  <si>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</si>
  <si>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</si>
  <si>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</si>
  <si>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</si>
  <si>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</si>
  <si>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</si>
  <si>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</si>
  <si>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</si>
  <si>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</si>
  <si>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</si>
  <si>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</si>
  <si>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</si>
  <si>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</si>
  <si>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</si>
  <si>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</si>
  <si>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</si>
  <si>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</si>
  <si>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</si>
  <si>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</si>
  <si>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</si>
  <si>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</si>
  <si>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</si>
  <si>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</si>
  <si>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</si>
  <si>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</si>
  <si>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</si>
  <si>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</si>
  <si>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</si>
  <si>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</si>
  <si>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</si>
  <si>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</si>
  <si>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</si>
  <si>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</si>
  <si>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</si>
  <si>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</si>
  <si>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</si>
  <si>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</si>
  <si>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</si>
  <si>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</si>
  <si>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</si>
  <si>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</si>
  <si>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</si>
  <si>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</si>
  <si>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</si>
  <si>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</si>
  <si>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</si>
  <si>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</si>
  <si>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</si>
  <si>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</si>
  <si>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</si>
  <si>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</si>
  <si>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</si>
  <si>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</si>
  <si>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</si>
  <si>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</si>
  <si>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</si>
  <si>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</si>
  <si>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</si>
  <si>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</si>
  <si>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</si>
  <si>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</si>
  <si>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</si>
  <si>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</si>
  <si>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</si>
  <si>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</si>
  <si>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</si>
  <si>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</si>
  <si>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</si>
  <si>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</si>
  <si>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</si>
  <si>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</si>
  <si>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</si>
  <si>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</si>
  <si>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</si>
  <si>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</si>
  <si>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</si>
  <si>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</si>
  <si>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</si>
  <si>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</si>
  <si>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</si>
  <si>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</si>
  <si>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</si>
  <si>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</si>
  <si>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</si>
  <si>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</si>
  <si>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</si>
  <si>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</si>
  <si>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</si>
  <si>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</si>
  <si>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</si>
  <si>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</si>
  <si>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</si>
  <si>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</si>
  <si>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</si>
  <si>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</si>
  <si>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</si>
  <si>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</si>
  <si>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</si>
  <si>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</si>
  <si>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</si>
  <si>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</si>
  <si>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</si>
  <si>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</si>
  <si>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</si>
  <si>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</si>
  <si>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</si>
  <si>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</si>
  <si>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</si>
  <si>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</si>
  <si>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</si>
  <si>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</si>
  <si>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</si>
  <si>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</si>
  <si>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</si>
  <si>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</si>
  <si>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</si>
  <si>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</si>
  <si>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</si>
  <si>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</si>
  <si>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</si>
  <si>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</si>
  <si>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</si>
  <si>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</si>
  <si>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</si>
  <si>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</si>
  <si>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</si>
  <si>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</si>
  <si>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</si>
  <si>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</si>
  <si>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</si>
  <si>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</si>
  <si>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</si>
  <si>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</si>
  <si>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</si>
  <si>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</si>
  <si>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</si>
  <si>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</si>
  <si>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</si>
  <si>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</si>
  <si>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</si>
  <si>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</si>
  <si>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</si>
  <si>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</si>
  <si>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</si>
  <si>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</si>
  <si>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</si>
  <si>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</si>
  <si>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</si>
  <si>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</si>
  <si>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</si>
  <si>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</si>
  <si>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</si>
  <si>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</si>
  <si>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</si>
  <si>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</si>
  <si>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</si>
  <si>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</si>
  <si>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</si>
  <si>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</si>
  <si>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</si>
  <si>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</si>
  <si>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</si>
  <si>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</si>
  <si>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</si>
  <si>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</si>
  <si>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</si>
  <si>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</si>
  <si>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</si>
  <si>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</si>
  <si>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</si>
  <si>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</si>
  <si>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</si>
  <si>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</si>
  <si>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</si>
  <si>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</si>
  <si>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</si>
  <si>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</si>
  <si>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</si>
  <si>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</si>
  <si>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</si>
  <si>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</si>
  <si>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</si>
  <si>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</si>
  <si>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</si>
  <si>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</si>
  <si>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</si>
  <si>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</si>
  <si>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</si>
  <si>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</si>
  <si>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</si>
  <si>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</si>
  <si>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</si>
  <si>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</si>
  <si>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</si>
  <si>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</si>
  <si>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</si>
  <si>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</si>
  <si>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</si>
  <si>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</si>
  <si>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</si>
  <si>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</si>
  <si>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</si>
  <si>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</si>
  <si>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</si>
  <si>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</si>
  <si>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</si>
  <si>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</si>
  <si>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</si>
  <si>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</si>
  <si>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</si>
  <si>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</si>
  <si>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</si>
  <si>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</si>
  <si>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</si>
  <si>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</si>
  <si>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</si>
  <si>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</si>
  <si>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</si>
  <si>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</si>
  <si>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</si>
  <si>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</si>
  <si>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</si>
  <si>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</si>
  <si>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</si>
  <si>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</si>
  <si>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</si>
  <si>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</si>
  <si>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</si>
  <si>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</si>
  <si>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</si>
  <si>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</si>
  <si>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</si>
  <si>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</si>
  <si>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</si>
  <si>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</si>
  <si>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</si>
  <si>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</si>
  <si>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</si>
  <si>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</si>
  <si>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</si>
  <si>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</si>
  <si>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</si>
  <si>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</si>
  <si>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</si>
  <si>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</si>
  <si>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</si>
  <si>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</si>
  <si>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</si>
  <si>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</si>
  <si>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</si>
  <si>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</si>
  <si>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</si>
  <si>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</si>
  <si>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</si>
  <si>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</si>
  <si>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</si>
  <si>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</si>
  <si>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</si>
  <si>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</si>
  <si>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</si>
  <si>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</si>
  <si>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</si>
  <si>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</si>
  <si>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</si>
  <si>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</si>
  <si>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</si>
  <si>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</si>
  <si>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</si>
  <si>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</si>
  <si>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</si>
  <si>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</si>
  <si>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</si>
  <si>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</si>
  <si>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</si>
  <si>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</si>
  <si>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</si>
  <si>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</si>
  <si>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</si>
  <si>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</si>
  <si>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</si>
  <si>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</si>
  <si>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</si>
  <si>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</si>
  <si>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</si>
  <si>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</si>
  <si>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</si>
  <si>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</si>
  <si>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</si>
  <si>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</si>
  <si>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</si>
  <si>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</si>
  <si>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</si>
  <si>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</si>
  <si>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</si>
  <si>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</si>
  <si>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</si>
  <si>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</si>
  <si>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</si>
  <si>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</si>
  <si>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</si>
  <si>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</si>
  <si>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</si>
  <si>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</si>
  <si>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</si>
  <si>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</si>
  <si>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</si>
  <si>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</si>
  <si>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</si>
  <si>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</si>
  <si>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</si>
  <si>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</si>
  <si>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</si>
  <si>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</si>
  <si>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</si>
  <si>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</si>
  <si>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</si>
  <si>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</si>
  <si>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</si>
  <si>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</si>
  <si>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</si>
  <si>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</si>
  <si>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</si>
  <si>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</si>
  <si>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</si>
  <si>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</si>
  <si>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</si>
  <si>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</si>
  <si>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</si>
  <si>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</si>
  <si>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</si>
  <si>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</si>
  <si>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</si>
  <si>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</si>
  <si>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</si>
  <si>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</si>
  <si>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</si>
  <si>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</si>
  <si>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</si>
  <si>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</si>
  <si>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</si>
  <si>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</si>
  <si>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</si>
  <si>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</si>
  <si>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</si>
  <si>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</si>
  <si>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</si>
  <si>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</si>
  <si>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</si>
  <si>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</si>
  <si>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</si>
  <si>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</si>
  <si>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</si>
  <si>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</si>
  <si>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</si>
  <si>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</si>
  <si>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</si>
  <si>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</si>
  <si>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</si>
  <si>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</si>
  <si>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</si>
  <si>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</si>
  <si>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</si>
  <si>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</si>
  <si>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</si>
  <si>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</si>
  <si>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</si>
  <si>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</si>
  <si>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</si>
  <si>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</si>
  <si>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</si>
  <si>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</si>
  <si>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</si>
  <si>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</si>
  <si>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</si>
  <si>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</si>
  <si>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</si>
  <si>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</si>
  <si>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</si>
  <si>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</si>
  <si>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</si>
  <si>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</si>
  <si>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</si>
  <si>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</si>
  <si>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</si>
  <si>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</si>
  <si>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</si>
  <si>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</si>
  <si>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</si>
  <si>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</si>
  <si>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</si>
  <si>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</si>
  <si>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</si>
  <si>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</si>
  <si>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</si>
  <si>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</si>
  <si>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</si>
  <si>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</si>
  <si>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</si>
  <si>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</si>
  <si>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</si>
  <si>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</si>
  <si>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</si>
  <si>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</si>
  <si>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</si>
  <si>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</si>
  <si>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</si>
  <si>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</si>
  <si>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</si>
  <si>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</si>
  <si>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</si>
  <si>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</si>
  <si>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</si>
  <si>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</si>
  <si>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</si>
  <si>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</si>
  <si>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</si>
  <si>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</si>
  <si>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</si>
  <si>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</si>
  <si>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</si>
  <si>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</si>
  <si>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</si>
  <si>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</si>
  <si>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</si>
  <si>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</si>
  <si>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</si>
  <si>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</si>
  <si>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</si>
  <si>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</si>
  <si>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</si>
  <si>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</si>
  <si>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</si>
  <si>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</si>
  <si>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</si>
  <si>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</si>
  <si>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</si>
  <si>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</si>
  <si>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</si>
  <si>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</si>
  <si>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</si>
  <si>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</si>
  <si>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</si>
  <si>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</si>
  <si>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</si>
  <si>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</si>
  <si>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</si>
  <si>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</si>
  <si>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</si>
  <si>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</si>
  <si>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</si>
  <si>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</si>
  <si>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</si>
  <si>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</si>
  <si>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</si>
  <si>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</si>
  <si>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</si>
  <si>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</si>
  <si>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</si>
  <si>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</si>
  <si>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</si>
  <si>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</si>
  <si>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</si>
  <si>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</si>
  <si>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</si>
  <si>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</si>
  <si>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</si>
  <si>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</si>
  <si>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</si>
  <si>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</si>
  <si>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</si>
  <si>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</si>
  <si>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</si>
  <si>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</si>
  <si>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</si>
  <si>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</si>
  <si>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</si>
  <si>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</si>
  <si>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</si>
  <si>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</si>
  <si>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</si>
  <si>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</si>
  <si>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</si>
  <si>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</si>
  <si>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</si>
  <si>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</si>
  <si>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</si>
  <si>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</si>
  <si>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</si>
  <si>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</si>
  <si>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</si>
  <si>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</si>
  <si>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</si>
  <si>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</si>
  <si>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</si>
  <si>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</si>
  <si>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</si>
  <si>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</si>
  <si>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</si>
  <si>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</si>
  <si>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</si>
  <si>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</si>
  <si>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</si>
  <si>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</si>
  <si>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</si>
  <si>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</si>
  <si>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</si>
  <si>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</si>
  <si>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</si>
  <si>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</si>
  <si>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</si>
  <si>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</si>
  <si>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</si>
  <si>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</si>
  <si>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</si>
  <si>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</si>
  <si>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</si>
  <si>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</si>
  <si>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</si>
  <si>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</si>
  <si>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</si>
  <si>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</si>
  <si>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</si>
  <si>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</si>
  <si>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</si>
  <si>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</si>
  <si>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</si>
  <si>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</si>
  <si>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</si>
  <si>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</si>
  <si>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</si>
  <si>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</si>
  <si>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</si>
  <si>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</si>
  <si>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</si>
  <si>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</si>
  <si>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</si>
  <si>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</si>
  <si>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</si>
  <si>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</si>
  <si>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</si>
  <si>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</si>
  <si>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</si>
  <si>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</si>
  <si>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</si>
  <si>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</si>
  <si>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</si>
  <si>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</si>
  <si>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</si>
  <si>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</si>
  <si>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</si>
  <si>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</si>
  <si>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</si>
  <si>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</si>
  <si>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</si>
  <si>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</si>
  <si>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</si>
  <si>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</si>
  <si>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</si>
  <si>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</si>
  <si>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</si>
  <si>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</si>
  <si>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</si>
  <si>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</si>
  <si>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</si>
  <si>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</si>
  <si>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</si>
  <si>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</si>
  <si>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</si>
  <si>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</si>
  <si>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</si>
  <si>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</si>
  <si>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</si>
  <si>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</si>
  <si>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</si>
  <si>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</si>
  <si>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</si>
  <si>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</si>
  <si>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</si>
  <si>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</si>
  <si>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</si>
  <si>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</si>
  <si>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</si>
  <si>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</si>
  <si>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</si>
  <si>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</si>
  <si>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</si>
  <si>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</si>
  <si>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</si>
  <si>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</si>
  <si>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</si>
  <si>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</si>
  <si>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</si>
  <si>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</si>
  <si>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</si>
  <si>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</si>
  <si>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</si>
  <si>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</si>
  <si>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</si>
  <si>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</si>
  <si>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</si>
  <si>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</si>
  <si>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</si>
  <si>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</si>
  <si>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</si>
  <si>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</si>
  <si>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</si>
  <si>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</si>
  <si>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</si>
  <si>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</si>
  <si>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</si>
  <si>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</si>
  <si>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</si>
  <si>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</si>
  <si>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</si>
  <si>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</si>
  <si>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</si>
  <si>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</si>
  <si>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</si>
  <si>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</si>
  <si>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</si>
  <si>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</si>
  <si>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</si>
  <si>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</si>
  <si>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</si>
  <si>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</si>
  <si>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</si>
  <si>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</si>
  <si>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</si>
  <si>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</si>
  <si>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</si>
  <si>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</si>
  <si>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</si>
  <si>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</si>
  <si>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</si>
  <si>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</si>
  <si>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</si>
  <si>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</si>
  <si>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</si>
  <si>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</si>
  <si>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</si>
  <si>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</si>
  <si>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</si>
  <si>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</si>
  <si>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</si>
  <si>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</si>
  <si>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</si>
  <si>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</si>
  <si>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</si>
  <si>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</si>
  <si>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</si>
  <si>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</si>
  <si>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</si>
  <si>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</si>
  <si>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</si>
  <si>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</si>
  <si>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</si>
  <si>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</si>
  <si>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</si>
  <si>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</si>
  <si>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</si>
  <si>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</si>
  <si>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</si>
  <si>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</si>
  <si>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</si>
  <si>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</si>
  <si>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</si>
  <si>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</si>
  <si>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</si>
  <si>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</si>
  <si>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</si>
  <si>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</si>
  <si>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</si>
  <si>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</si>
  <si>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</si>
  <si>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</si>
  <si>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</si>
  <si>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</si>
  <si>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</si>
  <si>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</si>
  <si>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</si>
  <si>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</si>
  <si>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</si>
  <si>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</si>
  <si>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</si>
  <si>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</si>
  <si>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</si>
  <si>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</si>
  <si>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</si>
  <si>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</si>
  <si>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</si>
  <si>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</si>
  <si>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</si>
  <si>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</si>
  <si>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</si>
  <si>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</si>
  <si>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</si>
  <si>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</si>
  <si>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</si>
  <si>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</si>
  <si>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</si>
  <si>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</si>
  <si>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</si>
  <si>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</si>
  <si>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</si>
  <si>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</si>
  <si>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</si>
  <si>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</si>
  <si>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</si>
  <si>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</si>
  <si>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</si>
  <si>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</si>
  <si>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</si>
  <si>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</si>
  <si>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</si>
  <si>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</si>
  <si>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</si>
  <si>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</si>
  <si>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</si>
  <si>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</si>
  <si>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</si>
  <si>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</si>
  <si>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</si>
  <si>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</si>
  <si>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</si>
  <si>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</si>
  <si>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</si>
  <si>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</si>
  <si>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</si>
  <si>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</si>
  <si>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</si>
  <si>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</si>
  <si>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</si>
  <si>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</si>
  <si>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</si>
  <si>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</si>
  <si>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</si>
  <si>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</si>
  <si>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</si>
  <si>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</si>
  <si>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</si>
  <si>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</si>
  <si>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</si>
  <si>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</si>
  <si>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</si>
  <si>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</si>
  <si>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</si>
  <si>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</si>
  <si>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</si>
  <si>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</si>
  <si>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</si>
  <si>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</si>
  <si>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</si>
  <si>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</si>
  <si>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</si>
  <si>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</si>
  <si>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</si>
  <si>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</si>
  <si>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</si>
  <si>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</si>
  <si>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</si>
  <si>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</si>
  <si>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</si>
  <si>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</si>
  <si>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</si>
  <si>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</si>
  <si>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</si>
  <si>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</si>
  <si>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</si>
  <si>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</si>
  <si>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</si>
  <si>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</si>
  <si>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</si>
  <si>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</si>
  <si>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</si>
  <si>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</si>
  <si>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</si>
  <si>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</si>
  <si>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</si>
  <si>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</si>
  <si>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</si>
  <si>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</si>
  <si>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</si>
  <si>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</si>
  <si>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</si>
  <si>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</si>
  <si>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</si>
  <si>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</si>
  <si>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</si>
  <si>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</si>
  <si>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</si>
  <si>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</si>
  <si>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</si>
  <si>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</si>
  <si>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</si>
  <si>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</si>
  <si>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</si>
  <si>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</si>
  <si>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</si>
  <si>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</si>
  <si>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</si>
  <si>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</si>
  <si>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</si>
  <si>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</si>
  <si>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</si>
  <si>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</si>
  <si>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</si>
  <si>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</si>
  <si>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</si>
  <si>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</si>
  <si>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</si>
  <si>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</si>
  <si>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</si>
  <si>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</si>
  <si>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</si>
  <si>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</si>
  <si>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</si>
  <si>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</si>
  <si>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</si>
  <si>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</si>
  <si>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</si>
  <si>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</si>
  <si>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</si>
  <si>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</si>
  <si>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</si>
  <si>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</si>
  <si>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</si>
  <si>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</si>
  <si>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</si>
  <si>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</si>
  <si>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</si>
  <si>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</si>
  <si>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</si>
  <si>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</si>
  <si>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</si>
  <si>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</si>
  <si>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</si>
  <si>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</si>
  <si>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</si>
  <si>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</si>
  <si>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</si>
  <si>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</si>
  <si>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</si>
  <si>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</si>
  <si>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</si>
  <si>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</si>
  <si>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</si>
  <si>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</si>
  <si>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</si>
  <si>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</si>
  <si>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</si>
  <si>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</si>
  <si>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</si>
  <si>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</si>
  <si>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</si>
  <si>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</si>
  <si>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</si>
  <si>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</si>
  <si>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</si>
  <si>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</si>
  <si>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</si>
  <si>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</si>
  <si>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</si>
  <si>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</si>
  <si>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</si>
  <si>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</si>
  <si>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</si>
  <si>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</si>
  <si>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</si>
  <si>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</si>
  <si>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</si>
  <si>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</si>
  <si>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</si>
  <si>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</si>
  <si>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</si>
  <si>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</si>
  <si>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</si>
  <si>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</si>
  <si>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</si>
  <si>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</si>
  <si>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</si>
  <si>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</si>
  <si>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</si>
  <si>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</si>
  <si>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</si>
  <si>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</si>
  <si>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</si>
  <si>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</si>
  <si>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</si>
  <si>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</si>
  <si>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</si>
  <si>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</si>
  <si>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</si>
  <si>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</si>
  <si>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</si>
  <si>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</si>
  <si>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</si>
  <si>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</si>
  <si>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</si>
  <si>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</si>
  <si>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</si>
  <si>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</si>
  <si>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</si>
  <si>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</si>
  <si>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</si>
  <si>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</si>
  <si>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</si>
  <si>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</si>
  <si>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</si>
  <si>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</si>
  <si>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</si>
  <si>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</si>
  <si>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</si>
  <si>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</si>
  <si>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</si>
  <si>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</si>
  <si>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</si>
  <si>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</si>
  <si>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</si>
  <si>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</si>
  <si>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</si>
  <si>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</si>
  <si>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</si>
  <si>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</si>
  <si>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</si>
  <si>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</si>
  <si>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</si>
  <si>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</si>
  <si>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</si>
  <si>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</si>
  <si>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</si>
  <si>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</si>
  <si>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</si>
  <si>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</si>
  <si>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</si>
  <si>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</si>
  <si>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</si>
  <si>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</si>
  <si>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</si>
  <si>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</si>
  <si>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</si>
  <si>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</si>
  <si>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</si>
  <si>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</si>
  <si>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</si>
  <si>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</si>
  <si>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</si>
  <si>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</si>
  <si>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</si>
  <si>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</si>
  <si>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</si>
  <si>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</si>
  <si>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</si>
  <si>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</si>
  <si>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</si>
  <si>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</si>
  <si>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</si>
  <si>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</si>
  <si>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</si>
  <si>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</si>
  <si>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</si>
  <si>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</si>
  <si>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</si>
  <si>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</si>
  <si>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</si>
  <si>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</si>
  <si>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</si>
  <si>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</si>
  <si>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</si>
  <si>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</si>
  <si>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</si>
  <si>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</si>
  <si>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</si>
  <si>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</si>
  <si>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</si>
  <si>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</si>
  <si>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</si>
  <si>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</si>
  <si>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</si>
  <si>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</si>
  <si>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</si>
  <si>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</si>
  <si>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</si>
  <si>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</si>
  <si>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</si>
  <si>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</si>
  <si>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</si>
  <si>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</si>
  <si>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</si>
  <si>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</si>
  <si>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</si>
  <si>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</si>
  <si>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</si>
  <si>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</si>
  <si>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</si>
  <si>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</si>
  <si>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</si>
  <si>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</si>
  <si>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</si>
  <si>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</si>
  <si>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</si>
  <si>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</si>
  <si>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</si>
  <si>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</si>
  <si>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</si>
  <si>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</si>
  <si>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</si>
  <si>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</si>
  <si>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</si>
  <si>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</si>
  <si>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</si>
  <si>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</si>
  <si>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</si>
  <si>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</si>
  <si>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</si>
  <si>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</si>
  <si>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</si>
  <si>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</si>
  <si>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</si>
  <si>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</si>
  <si>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</si>
  <si>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</si>
  <si>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</si>
  <si>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</si>
  <si>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</si>
  <si>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</si>
  <si>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</si>
  <si>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</si>
  <si>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</si>
  <si>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</si>
  <si>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</si>
  <si>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</si>
  <si>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</si>
  <si>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</si>
  <si>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</si>
  <si>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</si>
  <si>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</si>
  <si>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</si>
  <si>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</si>
  <si>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</si>
  <si>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</si>
  <si>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</si>
  <si>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</si>
  <si>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</si>
  <si>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</si>
  <si>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</si>
  <si>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</si>
  <si>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</si>
  <si>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</si>
  <si>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</si>
  <si>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</si>
  <si>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</si>
  <si>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</si>
  <si>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</si>
  <si>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</si>
  <si>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</si>
  <si>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</si>
  <si>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</si>
  <si>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</si>
  <si>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</si>
  <si>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</si>
  <si>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</si>
  <si>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</si>
  <si>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</si>
  <si>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</si>
  <si>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</si>
  <si>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</si>
  <si>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</si>
  <si>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</si>
  <si>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</si>
  <si>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</si>
  <si>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</si>
  <si>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</si>
  <si>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</si>
  <si>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</si>
  <si>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</si>
  <si>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</si>
  <si>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</si>
  <si>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</si>
  <si>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</si>
  <si>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</si>
  <si>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</si>
  <si>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</si>
  <si>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</si>
  <si>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</si>
  <si>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</si>
  <si>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</si>
  <si>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</si>
  <si>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</si>
  <si>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</si>
  <si>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</si>
  <si>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</si>
  <si>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</si>
  <si>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</si>
  <si>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</si>
  <si>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</si>
  <si>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</si>
  <si>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</si>
  <si>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</si>
  <si>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</si>
  <si>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</si>
  <si>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</si>
  <si>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</si>
  <si>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</si>
  <si>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</si>
  <si>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</si>
  <si>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</si>
  <si>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</si>
  <si>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</si>
  <si>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</si>
  <si>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</si>
  <si>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</si>
  <si>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</si>
  <si>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</si>
  <si>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</si>
  <si>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</si>
  <si>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</si>
  <si>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</si>
  <si>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</si>
  <si>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</si>
  <si>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</si>
  <si>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</si>
  <si>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</si>
  <si>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</si>
  <si>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</si>
  <si>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</si>
  <si>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</si>
  <si>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</si>
  <si>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</si>
  <si>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</si>
  <si>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</si>
  <si>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</si>
  <si>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</si>
  <si>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</si>
  <si>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</si>
  <si>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</si>
  <si>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</si>
  <si>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</si>
  <si>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</si>
  <si>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</si>
  <si>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</si>
  <si>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</si>
  <si>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</si>
  <si>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</si>
  <si>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</si>
  <si>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</si>
  <si>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</si>
  <si>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</si>
  <si>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</si>
  <si>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</si>
  <si>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</si>
  <si>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</si>
  <si>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</si>
  <si>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</si>
  <si>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</si>
  <si>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</si>
  <si>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</si>
  <si>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</si>
  <si>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</si>
  <si>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</si>
  <si>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</si>
  <si>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</si>
  <si>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</si>
  <si>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</si>
  <si>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</si>
  <si>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</si>
  <si>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</si>
  <si>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</si>
  <si>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</si>
  <si>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</si>
  <si>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</si>
  <si>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</si>
  <si>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</si>
  <si>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</si>
  <si>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</si>
  <si>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</si>
  <si>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</si>
  <si>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</si>
  <si>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</si>
  <si>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</si>
  <si>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</si>
  <si>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</si>
  <si>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</si>
  <si>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</si>
  <si>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</si>
  <si>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</si>
  <si>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</si>
  <si>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</si>
  <si>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</si>
  <si>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</si>
  <si>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</si>
  <si>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</si>
  <si>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</si>
  <si>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</si>
  <si>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</si>
  <si>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</si>
  <si>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</si>
  <si>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</si>
  <si>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</si>
  <si>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</si>
  <si>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</si>
  <si>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</si>
  <si>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</si>
  <si>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</si>
  <si>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</si>
  <si>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</si>
  <si>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</si>
  <si>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</si>
  <si>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</si>
  <si>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</si>
  <si>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</si>
  <si>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</si>
  <si>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</si>
  <si>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</si>
  <si>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</si>
  <si>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</si>
  <si>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</si>
  <si>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</si>
  <si>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</si>
  <si>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</si>
  <si>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</si>
  <si>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</si>
  <si>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</si>
  <si>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</si>
  <si>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</si>
  <si>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</si>
  <si>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</si>
  <si>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</si>
  <si>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</si>
  <si>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</si>
  <si>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</si>
  <si>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</si>
  <si>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</si>
  <si>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</si>
  <si>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</si>
  <si>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</si>
  <si>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</si>
  <si>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</si>
  <si>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</si>
  <si>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</si>
  <si>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</si>
  <si>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</si>
  <si>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</si>
  <si>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</si>
  <si>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</si>
  <si>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</si>
  <si>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</si>
  <si>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</si>
  <si>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</si>
  <si>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</si>
  <si>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</si>
  <si>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</si>
  <si>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</si>
  <si>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</si>
  <si>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</si>
  <si>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</si>
  <si>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</si>
  <si>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</si>
  <si>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</si>
  <si>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</si>
  <si>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</si>
  <si>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</si>
  <si>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</si>
  <si>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</si>
  <si>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</si>
  <si>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</si>
  <si>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</si>
  <si>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</si>
  <si>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</si>
  <si>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</si>
  <si>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</si>
  <si>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</si>
  <si>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</si>
  <si>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</si>
  <si>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</si>
  <si>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</si>
  <si>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</si>
  <si>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</si>
  <si>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</si>
  <si>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</si>
  <si>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</si>
  <si>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</si>
  <si>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</si>
  <si>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</si>
  <si>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</si>
  <si>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</si>
  <si>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</si>
  <si>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</si>
  <si>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</si>
  <si>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</si>
  <si>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</si>
  <si>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</si>
  <si>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</si>
  <si>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</si>
  <si>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</si>
  <si>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</si>
  <si>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</si>
  <si>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</si>
  <si>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</si>
  <si>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</si>
  <si>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</si>
  <si>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</si>
  <si>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</si>
  <si>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</si>
  <si>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</si>
  <si>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</si>
  <si>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</si>
  <si>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</si>
  <si>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</si>
  <si>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</si>
  <si>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</si>
  <si>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</si>
  <si>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</si>
  <si>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</si>
  <si>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</si>
  <si>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</si>
  <si>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</si>
  <si>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</si>
  <si>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</si>
  <si>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</si>
  <si>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</si>
  <si>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</si>
  <si>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</si>
  <si>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</si>
  <si>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</si>
  <si>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</si>
  <si>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</si>
  <si>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</si>
  <si>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</si>
  <si>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</si>
  <si>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</si>
  <si>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</si>
  <si>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</si>
  <si>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</si>
  <si>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</si>
  <si>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</si>
  <si>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</si>
  <si>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</si>
  <si>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</si>
  <si>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</si>
  <si>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</si>
  <si>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</si>
  <si>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</si>
  <si>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</si>
  <si>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</si>
  <si>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</si>
  <si>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</si>
  <si>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</si>
  <si>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</si>
  <si>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</si>
  <si>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</si>
  <si>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</si>
  <si>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</si>
  <si>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</si>
  <si>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</si>
  <si>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</si>
  <si>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</si>
  <si>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</si>
  <si>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</si>
  <si>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</si>
  <si>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</si>
  <si>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</si>
  <si>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</si>
  <si>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</si>
  <si>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</si>
  <si>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</si>
  <si>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</si>
  <si>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</si>
  <si>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</si>
  <si>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</si>
  <si>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</si>
  <si>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</si>
  <si>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</si>
  <si>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</si>
  <si>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</si>
  <si>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</si>
  <si>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</si>
  <si>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</si>
  <si>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</si>
  <si>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</si>
  <si>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</si>
  <si>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</si>
  <si>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</si>
  <si>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</si>
  <si>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</si>
  <si>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</si>
  <si>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</si>
  <si>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</si>
  <si>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</si>
  <si>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</si>
  <si>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</si>
  <si>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</si>
  <si>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</si>
  <si>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</si>
  <si>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</si>
  <si>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</si>
  <si>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</si>
  <si>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</si>
  <si>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</si>
  <si>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</si>
  <si>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</si>
  <si>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</si>
  <si>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</si>
  <si>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</si>
  <si>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</si>
  <si>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</si>
  <si>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</si>
  <si>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</si>
  <si>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</si>
  <si>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</si>
  <si>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</si>
  <si>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</si>
  <si>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</si>
  <si>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</si>
  <si>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</si>
  <si>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</si>
  <si>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</si>
  <si>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</si>
  <si>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</si>
  <si>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</si>
  <si>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</si>
  <si>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</si>
  <si>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</si>
  <si>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</si>
  <si>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</si>
  <si>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</si>
  <si>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</si>
  <si>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</si>
  <si>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</si>
  <si>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</si>
  <si>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</si>
  <si>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</si>
  <si>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</si>
  <si>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</si>
  <si>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</si>
  <si>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</si>
  <si>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</si>
  <si>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</si>
  <si>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</si>
  <si>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</si>
  <si>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</si>
  <si>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</si>
  <si>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</si>
  <si>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</si>
  <si>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</si>
  <si>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</si>
  <si>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</si>
  <si>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</si>
  <si>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</si>
  <si>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</si>
  <si>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</si>
  <si>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</si>
  <si>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</si>
  <si>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</si>
  <si>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</si>
  <si>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</si>
  <si>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</si>
  <si>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</si>
  <si>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</si>
  <si>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</si>
  <si>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</si>
  <si>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</si>
  <si>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</si>
  <si>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</si>
  <si>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</si>
  <si>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</si>
  <si>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</si>
  <si>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</si>
  <si>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</si>
  <si>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</si>
  <si>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</si>
  <si>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</si>
  <si>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</si>
  <si>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</si>
  <si>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</si>
  <si>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</si>
  <si>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</si>
  <si>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</si>
  <si>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</si>
  <si>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</si>
  <si>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</si>
  <si>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</si>
  <si>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</si>
  <si>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</si>
  <si>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</si>
  <si>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</si>
  <si>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</si>
  <si>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</si>
  <si>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</si>
  <si>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</si>
  <si>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</si>
  <si>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</si>
  <si>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</si>
  <si>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</si>
  <si>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</si>
  <si>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</si>
  <si>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</si>
  <si>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</si>
  <si>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</si>
  <si>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</si>
  <si>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</si>
  <si>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</si>
  <si>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</si>
  <si>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</si>
  <si>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</si>
  <si>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</si>
  <si>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</si>
  <si>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</si>
  <si>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</si>
  <si>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</si>
  <si>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</si>
  <si>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</si>
  <si>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</si>
  <si>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</si>
  <si>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</si>
  <si>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</si>
  <si>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</si>
  <si>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</si>
  <si>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</si>
  <si>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</si>
  <si>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</si>
  <si>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</si>
  <si>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</si>
  <si>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</si>
  <si>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</si>
  <si>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</si>
  <si>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</si>
  <si>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</si>
  <si>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</si>
  <si>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</si>
  <si>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</si>
  <si>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</si>
  <si>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</si>
  <si>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</si>
  <si>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</si>
  <si>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</si>
  <si>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</si>
  <si>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</si>
  <si>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</si>
  <si>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</si>
  <si>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</si>
  <si>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</si>
  <si>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</si>
  <si>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</si>
  <si>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</si>
  <si>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</si>
  <si>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</si>
  <si>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</si>
  <si>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</si>
  <si>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</si>
  <si>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</si>
  <si>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</si>
  <si>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</si>
  <si>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</si>
  <si>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</si>
  <si>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</si>
  <si>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</si>
  <si>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</si>
  <si>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</si>
  <si>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</si>
  <si>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</si>
  <si>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</si>
  <si>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</si>
  <si>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</si>
  <si>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</si>
  <si>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</si>
  <si>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</si>
  <si>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</si>
  <si>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</si>
  <si>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</si>
  <si>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</si>
  <si>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</si>
  <si>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</si>
  <si>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</si>
  <si>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</si>
  <si>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</si>
  <si>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</si>
  <si>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</si>
  <si>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</si>
  <si>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</si>
  <si>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</si>
  <si>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</si>
  <si>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</si>
  <si>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</si>
  <si>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</si>
  <si>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</si>
  <si>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</si>
  <si>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</si>
  <si>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</si>
  <si>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</si>
  <si>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</si>
  <si>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</si>
  <si>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</si>
  <si>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</si>
  <si>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</si>
  <si>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</si>
  <si>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</si>
  <si>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</si>
  <si>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</si>
  <si>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</si>
  <si>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</si>
  <si>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</si>
  <si>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</si>
  <si>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</si>
  <si>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</si>
  <si>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</si>
  <si>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</si>
  <si>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</si>
  <si>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</si>
  <si>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</si>
  <si>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</si>
  <si>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</si>
  <si>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</si>
  <si>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</si>
  <si>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</si>
  <si>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</si>
  <si>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</si>
  <si>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</si>
  <si>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</si>
  <si>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</si>
  <si>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</si>
  <si>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</si>
  <si>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</si>
  <si>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</si>
  <si>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</si>
  <si>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</si>
  <si>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</si>
  <si>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</si>
  <si>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</si>
  <si>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</si>
  <si>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</si>
  <si>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</si>
  <si>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</si>
  <si>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</si>
  <si>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</si>
  <si>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</si>
  <si>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</si>
  <si>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</si>
  <si>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</si>
  <si>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</si>
  <si>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</si>
  <si>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</si>
  <si>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</si>
  <si>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</si>
  <si>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</si>
  <si>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</si>
  <si>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</si>
  <si>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</si>
  <si>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</si>
  <si>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</si>
  <si>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</si>
  <si>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</si>
  <si>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</si>
  <si>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</si>
  <si>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</si>
  <si>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</si>
  <si>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</si>
  <si>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</si>
  <si>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</si>
  <si>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</si>
  <si>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</si>
  <si>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</si>
  <si>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</si>
  <si>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</si>
  <si>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</si>
  <si>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</si>
  <si>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</si>
  <si>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</si>
  <si>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</si>
  <si>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</si>
  <si>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</si>
  <si>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</si>
  <si>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</si>
  <si>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</si>
  <si>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</si>
  <si>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</si>
  <si>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</si>
  <si>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</si>
  <si>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</si>
  <si>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</si>
  <si>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</si>
  <si>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</si>
  <si>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</si>
  <si>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</si>
  <si>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</si>
  <si>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</si>
  <si>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</si>
  <si>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</si>
  <si>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</si>
  <si>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</si>
  <si>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</si>
  <si>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</si>
  <si>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</si>
  <si>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</si>
  <si>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</si>
  <si>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</si>
  <si>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</si>
  <si>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</si>
  <si>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</si>
  <si>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</si>
  <si>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</si>
  <si>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</si>
  <si>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</si>
  <si>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</si>
  <si>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</si>
  <si>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</si>
  <si>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</si>
  <si>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</si>
  <si>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</si>
  <si>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</si>
  <si>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</si>
  <si>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</si>
  <si>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</si>
  <si>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</si>
  <si>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</si>
  <si>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</si>
  <si>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</si>
  <si>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</si>
  <si>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</si>
  <si>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</si>
  <si>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</si>
  <si>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</si>
  <si>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</si>
  <si>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</si>
  <si>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</si>
  <si>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</si>
  <si>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</si>
  <si>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</si>
  <si>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</si>
  <si>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</si>
  <si>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</si>
  <si>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</si>
  <si>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</si>
  <si>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</si>
  <si>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</si>
  <si>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</si>
  <si>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</si>
  <si>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</si>
  <si>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</si>
  <si>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</si>
  <si>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</si>
  <si>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</si>
  <si>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</si>
  <si>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</si>
  <si>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</si>
  <si>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</si>
  <si>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</si>
  <si>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</si>
  <si>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</si>
  <si>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</si>
  <si>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</si>
  <si>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</si>
  <si>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</si>
  <si>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</si>
  <si>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</si>
  <si>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</si>
  <si>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</si>
  <si>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</si>
  <si>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</si>
  <si>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</si>
  <si>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</si>
  <si>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</si>
  <si>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</si>
  <si>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</si>
  <si>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</si>
  <si>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</si>
  <si>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</si>
  <si>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</si>
  <si>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</si>
  <si>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</si>
  <si>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</si>
  <si>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</si>
  <si>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</si>
  <si>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</si>
  <si>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</si>
  <si>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</si>
  <si>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</si>
  <si>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</si>
  <si>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</si>
  <si>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</si>
  <si>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</si>
  <si>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</si>
  <si>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</si>
  <si>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</si>
  <si>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</si>
  <si>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</si>
  <si>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</si>
  <si>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</si>
  <si>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</si>
  <si>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</si>
  <si>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</si>
  <si>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</si>
  <si>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</si>
  <si>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</si>
  <si>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</si>
  <si>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</si>
  <si>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</si>
  <si>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</si>
  <si>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</si>
  <si>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</si>
  <si>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</si>
  <si>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</si>
  <si>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</si>
  <si>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</si>
  <si>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</si>
  <si>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</si>
  <si>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</si>
  <si>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</si>
  <si>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</si>
  <si>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</si>
  <si>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</si>
  <si>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</si>
  <si>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</si>
  <si>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</si>
  <si>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</si>
  <si>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</si>
  <si>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</si>
  <si>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</si>
  <si>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</si>
  <si>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</si>
  <si>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</si>
  <si>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</si>
  <si>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</si>
  <si>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</si>
  <si>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</si>
  <si>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</si>
  <si>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</si>
  <si>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</si>
  <si>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</si>
  <si>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</si>
  <si>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</si>
  <si>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</si>
  <si>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</si>
  <si>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</si>
  <si>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</si>
  <si>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</si>
  <si>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</si>
  <si>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</si>
  <si>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</si>
  <si>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</si>
  <si>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</si>
  <si>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</si>
  <si>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</si>
  <si>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</si>
  <si>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</si>
  <si>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</si>
  <si>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</si>
  <si>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</si>
  <si>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</si>
  <si>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</si>
  <si>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</si>
  <si>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</si>
  <si>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</si>
  <si>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</si>
  <si>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</si>
  <si>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</si>
  <si>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</si>
  <si>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</si>
  <si>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</si>
  <si>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</si>
  <si>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</si>
  <si>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</si>
  <si>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</si>
  <si>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</si>
  <si>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</si>
  <si>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</si>
  <si>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</si>
  <si>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</si>
  <si>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</si>
  <si>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</si>
  <si>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</si>
  <si>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</si>
  <si>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</si>
  <si>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</si>
  <si>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</si>
  <si>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</si>
  <si>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</si>
  <si>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</si>
  <si>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</si>
  <si>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</si>
  <si>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</si>
  <si>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</si>
  <si>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</si>
  <si>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</si>
  <si>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</si>
  <si>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</si>
  <si>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</si>
  <si>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</si>
  <si>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</si>
  <si>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</si>
  <si>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</si>
  <si>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</si>
  <si>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</si>
  <si>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</si>
  <si>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</si>
  <si>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</si>
  <si>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</si>
  <si>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</si>
  <si>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</si>
  <si>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</si>
  <si>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</si>
  <si>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</si>
  <si>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</si>
  <si>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</si>
  <si>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</si>
  <si>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</si>
  <si>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</si>
  <si>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</si>
  <si>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</si>
  <si>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</si>
  <si>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</si>
  <si>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</si>
  <si>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</si>
  <si>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</si>
  <si>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</si>
  <si>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</si>
  <si>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</si>
  <si>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</si>
  <si>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</si>
  <si>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</si>
  <si>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</si>
  <si>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</si>
  <si>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</si>
  <si>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</si>
  <si>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</si>
  <si>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</si>
  <si>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</si>
  <si>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</si>
  <si>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</si>
  <si>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</si>
  <si>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</si>
  <si>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</si>
  <si>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</si>
  <si>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</si>
  <si>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</si>
  <si>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</si>
  <si>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</si>
  <si>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</si>
  <si>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</si>
  <si>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</si>
  <si>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</si>
  <si>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</si>
  <si>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</si>
  <si>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</si>
  <si>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</si>
  <si>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</si>
  <si>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</si>
  <si>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</si>
  <si>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</si>
  <si>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</si>
  <si>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</si>
  <si>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</si>
  <si>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</si>
  <si>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</si>
  <si>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</si>
  <si>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</si>
  <si>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</si>
  <si>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</si>
  <si>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</si>
  <si>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</si>
  <si>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</si>
  <si>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</si>
  <si>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</si>
  <si>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</si>
  <si>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</si>
  <si>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</si>
  <si>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</si>
  <si>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</si>
  <si>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</si>
  <si>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</si>
  <si>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</si>
  <si>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</si>
  <si>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</si>
  <si>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</si>
  <si>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</si>
  <si>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</si>
  <si>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</si>
  <si>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</si>
  <si>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</si>
  <si>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</si>
  <si>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</si>
  <si>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</si>
  <si>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</si>
  <si>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</si>
  <si>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</si>
  <si>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</si>
  <si>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</si>
  <si>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</si>
  <si>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</si>
  <si>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</si>
  <si>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</si>
  <si>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</si>
  <si>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</si>
  <si>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</si>
  <si>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</si>
  <si>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</si>
  <si>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</si>
  <si>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</si>
  <si>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</si>
  <si>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</si>
  <si>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</si>
  <si>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</si>
  <si>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</si>
  <si>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</si>
  <si>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</si>
  <si>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</si>
  <si>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</si>
  <si>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</si>
  <si>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</si>
  <si>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</si>
  <si>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</si>
  <si>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</si>
  <si>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</si>
  <si>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</si>
  <si>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</si>
  <si>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</si>
  <si>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</si>
  <si>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</si>
  <si>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</si>
  <si>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</si>
  <si>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</si>
  <si>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</si>
  <si>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</si>
  <si>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</si>
  <si>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</si>
  <si>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</si>
  <si>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</si>
  <si>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</si>
  <si>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</si>
  <si>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</si>
  <si>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</si>
  <si>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</si>
  <si>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</si>
  <si>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</si>
  <si>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</si>
  <si>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</si>
  <si>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</si>
  <si>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</si>
  <si>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</si>
  <si>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</si>
  <si>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</si>
  <si>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</si>
  <si>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</si>
  <si>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</si>
  <si>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</si>
  <si>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</si>
  <si>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</si>
  <si>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</si>
  <si>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</si>
  <si>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</si>
  <si>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</si>
  <si>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</si>
  <si>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</si>
  <si>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</si>
  <si>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</si>
  <si>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</si>
  <si>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</si>
  <si>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</si>
  <si>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</si>
  <si>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</si>
  <si>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</si>
  <si>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</si>
  <si>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</si>
  <si>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</si>
  <si>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</si>
  <si>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</si>
  <si>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</si>
  <si>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</si>
  <si>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</si>
  <si>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</si>
  <si>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</si>
  <si>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</si>
  <si>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</si>
  <si>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</si>
  <si>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</si>
  <si>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</si>
  <si>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</si>
  <si>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</si>
  <si>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</si>
  <si>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</si>
  <si>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</si>
  <si>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</si>
  <si>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</si>
  <si>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</si>
  <si>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</si>
  <si>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</si>
  <si>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</si>
  <si>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</si>
  <si>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</si>
  <si>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</si>
  <si>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</si>
  <si>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</si>
  <si>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</si>
  <si>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</si>
  <si>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</si>
  <si>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</si>
  <si>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</si>
  <si>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</si>
  <si>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</si>
  <si>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</si>
  <si>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</si>
  <si>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</si>
  <si>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</si>
  <si>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</si>
  <si>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</si>
  <si>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</si>
  <si>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</si>
  <si>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</si>
  <si>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</si>
  <si>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</si>
  <si>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</si>
  <si>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</si>
  <si>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</si>
  <si>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</si>
  <si>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</si>
  <si>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</si>
  <si>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</si>
  <si>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</si>
  <si>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</si>
  <si>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</si>
  <si>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</si>
  <si>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</si>
  <si>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</si>
  <si>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</si>
  <si>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</si>
  <si>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</si>
  <si>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</si>
  <si>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</si>
  <si>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</si>
  <si>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</si>
  <si>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</si>
  <si>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</si>
  <si>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</si>
  <si>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</si>
  <si>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</si>
  <si>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</si>
  <si>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</si>
  <si>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</si>
  <si>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</si>
  <si>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</si>
  <si>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</si>
  <si>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</si>
  <si>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</si>
  <si>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</si>
  <si>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</si>
  <si>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</si>
  <si>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</si>
  <si>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</si>
  <si>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</si>
  <si>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</si>
  <si>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</si>
  <si>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</si>
  <si>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</si>
  <si>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</si>
  <si>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</si>
  <si>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</si>
  <si>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</si>
  <si>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</si>
  <si>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</si>
  <si>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</si>
  <si>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</si>
  <si>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</si>
  <si>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</si>
  <si>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</si>
  <si>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</si>
  <si>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</si>
  <si>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</si>
  <si>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</si>
  <si>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</si>
  <si>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</si>
  <si>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</si>
  <si>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</si>
  <si>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</si>
  <si>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</si>
  <si>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</si>
  <si>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</si>
  <si>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</si>
  <si>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</si>
  <si>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</si>
  <si>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</si>
  <si>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</si>
  <si>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</si>
  <si>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</si>
  <si>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</si>
  <si>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</si>
  <si>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</si>
  <si>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</si>
  <si>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</si>
  <si>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</si>
  <si>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</si>
  <si>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</si>
  <si>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</si>
  <si>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</si>
  <si>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</si>
  <si>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</si>
  <si>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</si>
  <si>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</si>
  <si>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</si>
  <si>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</si>
  <si>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</si>
  <si>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</si>
  <si>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</si>
  <si>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</si>
  <si>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</si>
  <si>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</si>
  <si>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</si>
  <si>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</si>
  <si>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</si>
  <si>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</si>
  <si>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</si>
  <si>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</si>
  <si>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</si>
  <si>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</si>
  <si>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</si>
  <si>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</si>
  <si>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</si>
  <si>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</si>
  <si>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</si>
  <si>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</si>
  <si>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</si>
  <si>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</si>
  <si>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</si>
  <si>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</si>
  <si>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</si>
  <si>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</si>
  <si>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</si>
  <si>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</si>
  <si>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</si>
  <si>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</si>
  <si>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</si>
  <si>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</si>
  <si>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</si>
  <si>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</si>
  <si>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</si>
  <si>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</si>
  <si>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</si>
  <si>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</si>
  <si>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</si>
  <si>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</si>
  <si>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</si>
  <si>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</si>
  <si>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</si>
  <si>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</si>
  <si>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</si>
  <si>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</si>
  <si>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</si>
  <si>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</si>
  <si>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</si>
  <si>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</si>
  <si>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</si>
  <si>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</si>
  <si>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</si>
  <si>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</si>
  <si>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</si>
  <si>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</si>
  <si>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</si>
  <si>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</si>
  <si>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</si>
  <si>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</si>
  <si>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</si>
  <si>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</si>
  <si>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</si>
  <si>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</si>
  <si>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</si>
  <si>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</si>
  <si>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</si>
  <si>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</si>
  <si>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</si>
  <si>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</si>
  <si>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</si>
  <si>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</si>
  <si>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</si>
  <si>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</si>
  <si>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</si>
  <si>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</si>
  <si>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</si>
  <si>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</si>
  <si>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</si>
  <si>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</si>
  <si>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</si>
  <si>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</si>
  <si>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</si>
  <si>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</si>
  <si>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</si>
  <si>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</si>
  <si>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</si>
  <si>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</si>
  <si>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</si>
  <si>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</si>
  <si>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</si>
  <si>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</si>
  <si>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</si>
  <si>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</si>
  <si>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</si>
  <si>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</si>
  <si>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</si>
  <si>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</si>
  <si>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</si>
  <si>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</si>
  <si>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</si>
  <si>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</si>
  <si>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</si>
  <si>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</si>
  <si>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</si>
  <si>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</si>
  <si>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</si>
  <si>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</si>
  <si>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</si>
  <si>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</si>
  <si>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</si>
  <si>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</si>
  <si>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</si>
  <si>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</si>
  <si>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</si>
  <si>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</si>
  <si>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</si>
  <si>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</si>
  <si>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</si>
  <si>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</si>
  <si>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</si>
  <si>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</si>
  <si>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</si>
  <si>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</si>
  <si>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</si>
  <si>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</si>
  <si>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</si>
  <si>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</si>
  <si>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</si>
  <si>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</si>
  <si>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</si>
  <si>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</si>
  <si>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</si>
  <si>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</si>
  <si>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</si>
  <si>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</si>
  <si>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</si>
  <si>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</si>
  <si>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</si>
  <si>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</si>
  <si>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</si>
  <si>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</si>
  <si>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</si>
  <si>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</si>
  <si>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</si>
  <si>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</si>
  <si>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</si>
  <si>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</si>
  <si>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</si>
  <si>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</si>
  <si>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</si>
  <si>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</si>
  <si>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</si>
  <si>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</si>
  <si>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</si>
  <si>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</si>
  <si>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</si>
  <si>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</si>
  <si>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</si>
  <si>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</si>
  <si>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</si>
  <si>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</si>
  <si>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</si>
  <si>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</si>
  <si>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</si>
  <si>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</si>
  <si>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</si>
  <si>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</si>
  <si>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</si>
  <si>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</si>
  <si>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</si>
  <si>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</si>
  <si>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</si>
  <si>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</si>
  <si>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</si>
  <si>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</si>
  <si>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</si>
  <si>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</si>
  <si>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</si>
  <si>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</si>
  <si>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</si>
  <si>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</si>
  <si>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</si>
  <si>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</si>
  <si>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</si>
  <si>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</si>
  <si>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</si>
  <si>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</si>
  <si>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</si>
  <si>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</si>
  <si>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</si>
  <si>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</si>
  <si>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</si>
  <si>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</si>
  <si>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</si>
  <si>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</si>
  <si>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</si>
  <si>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</si>
  <si>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</si>
  <si>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</si>
  <si>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</si>
  <si>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</si>
  <si>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</si>
  <si>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</si>
  <si>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</si>
  <si>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</si>
  <si>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</si>
  <si>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</si>
  <si>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</si>
  <si>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</si>
  <si>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</si>
  <si>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</si>
  <si>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</si>
  <si>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</si>
  <si>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</si>
  <si>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</si>
  <si>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</si>
  <si>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</si>
  <si>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</si>
  <si>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</si>
  <si>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</si>
  <si>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</si>
  <si>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</si>
  <si>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</si>
  <si>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</si>
  <si>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</si>
  <si>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</si>
  <si>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</si>
  <si>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</si>
  <si>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</si>
  <si>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</si>
  <si>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</si>
  <si>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</si>
  <si>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</si>
  <si>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</si>
  <si>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</si>
  <si>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</si>
  <si>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</si>
  <si>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</si>
  <si>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</si>
  <si>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</si>
  <si>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</si>
  <si>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</si>
  <si>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</si>
  <si>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</si>
  <si>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</si>
  <si>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</si>
  <si>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</si>
  <si>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</si>
  <si>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</si>
  <si>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</si>
  <si>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</si>
  <si>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</si>
  <si>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</si>
  <si>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</si>
  <si>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</si>
  <si>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</si>
  <si>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</si>
  <si>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</si>
  <si>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</si>
  <si>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</si>
  <si>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</si>
  <si>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</si>
  <si>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</si>
  <si>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</si>
  <si>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</si>
  <si>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</si>
  <si>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</si>
  <si>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</si>
  <si>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</si>
  <si>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</si>
  <si>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</si>
  <si>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</si>
  <si>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</si>
  <si>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</si>
  <si>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</si>
  <si>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</si>
  <si>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</si>
  <si>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</si>
  <si>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</si>
  <si>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</si>
  <si>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</si>
  <si>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</si>
  <si>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</si>
  <si>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</si>
  <si>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</si>
  <si>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</si>
  <si>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</si>
  <si>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</si>
  <si>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</si>
  <si>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</si>
  <si>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</si>
  <si>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</si>
  <si>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</si>
  <si>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</si>
  <si>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</si>
  <si>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</si>
  <si>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</si>
  <si>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</si>
  <si>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</si>
  <si>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</si>
  <si>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</si>
  <si>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</si>
  <si>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</si>
  <si>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</si>
  <si>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</si>
  <si>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</si>
  <si>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</si>
  <si>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</si>
  <si>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</si>
  <si>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</si>
  <si>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</si>
  <si>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</si>
  <si>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</si>
  <si>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</si>
  <si>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</si>
  <si>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</si>
  <si>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</si>
  <si>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</si>
  <si>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</si>
  <si>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</si>
  <si>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</si>
  <si>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</si>
  <si>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</si>
  <si>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</si>
  <si>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</si>
  <si>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</si>
  <si>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</si>
  <si>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</si>
  <si>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</si>
  <si>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</si>
  <si>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</si>
  <si>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</si>
  <si>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</si>
  <si>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</si>
  <si>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</si>
  <si>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</si>
  <si>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</si>
  <si>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</si>
  <si>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</si>
  <si>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</si>
  <si>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</si>
  <si>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</si>
  <si>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</si>
  <si>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</si>
  <si>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</si>
  <si>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</si>
  <si>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</si>
  <si>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</si>
  <si>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</si>
  <si>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</si>
  <si>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</si>
  <si>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</si>
  <si>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</si>
  <si>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</si>
  <si>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</si>
  <si>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</si>
  <si>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</si>
  <si>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</si>
  <si>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</si>
  <si>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</si>
  <si>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</si>
  <si>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</si>
  <si>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</si>
  <si>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</si>
  <si>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</si>
  <si>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</si>
  <si>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</si>
  <si>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</si>
  <si>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</si>
  <si>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</si>
  <si>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</si>
  <si>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</si>
  <si>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</si>
  <si>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</si>
  <si>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</si>
  <si>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</si>
  <si>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</si>
  <si>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</si>
  <si>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</si>
  <si>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</si>
  <si>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</si>
  <si>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</si>
  <si>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</si>
  <si>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</si>
  <si>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</si>
  <si>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</si>
  <si>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</si>
  <si>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</si>
  <si>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</si>
  <si>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</si>
  <si>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</si>
  <si>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</si>
  <si>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</si>
  <si>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</si>
  <si>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</si>
  <si>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</si>
  <si>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</si>
  <si>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</si>
  <si>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</si>
  <si>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</si>
  <si>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</si>
  <si>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</si>
  <si>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</si>
  <si>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</si>
  <si>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</si>
  <si>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</si>
  <si>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</si>
  <si>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</si>
  <si>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</si>
  <si>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</si>
  <si>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</si>
  <si>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</si>
  <si>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</si>
  <si>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</si>
  <si>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</si>
  <si>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</si>
  <si>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</si>
  <si>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</si>
  <si>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</si>
  <si>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</si>
  <si>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</si>
  <si>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</si>
  <si>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</si>
  <si>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</si>
  <si>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</si>
  <si>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</si>
  <si>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</si>
  <si>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</si>
  <si>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</si>
  <si>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</si>
  <si>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</si>
  <si>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</si>
  <si>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</si>
  <si>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</si>
  <si>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</si>
  <si>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</si>
  <si>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</si>
  <si>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</si>
  <si>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</si>
  <si>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</si>
  <si>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</si>
  <si>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</si>
  <si>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</si>
  <si>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</si>
  <si>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</si>
  <si>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</si>
  <si>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</si>
  <si>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</si>
  <si>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</si>
  <si>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</si>
  <si>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</si>
  <si>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</si>
  <si>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</si>
  <si>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</si>
  <si>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</si>
  <si>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</si>
  <si>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</si>
  <si>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</si>
  <si>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</si>
  <si>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</si>
  <si>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</si>
  <si>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</si>
  <si>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</si>
  <si>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</si>
  <si>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</si>
  <si>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</si>
  <si>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</si>
  <si>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</si>
  <si>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</si>
  <si>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</si>
  <si>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</si>
  <si>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</si>
  <si>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</si>
  <si>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</si>
  <si>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</si>
  <si>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</si>
  <si>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</si>
  <si>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</si>
  <si>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</si>
  <si>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</si>
  <si>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</si>
  <si>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</si>
  <si>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</si>
  <si>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</si>
  <si>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</si>
  <si>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</si>
  <si>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</si>
  <si>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</si>
  <si>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</si>
  <si>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</si>
  <si>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</si>
  <si>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</si>
  <si>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</si>
  <si>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</si>
  <si>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</si>
  <si>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</si>
  <si>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</si>
  <si>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</si>
  <si>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</si>
  <si>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</si>
  <si>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</si>
  <si>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</si>
  <si>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</si>
  <si>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</si>
  <si>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</si>
  <si>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</si>
  <si>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</si>
  <si>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</si>
  <si>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</si>
  <si>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</si>
  <si>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</si>
  <si>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</si>
  <si>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</si>
  <si>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</si>
  <si>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</si>
  <si>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</si>
  <si>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</si>
  <si>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</si>
  <si>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</si>
  <si>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</si>
  <si>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</si>
  <si>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</si>
  <si>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</si>
  <si>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</si>
  <si>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</si>
  <si>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</si>
  <si>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</si>
  <si>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</si>
  <si>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</si>
  <si>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</si>
  <si>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</si>
  <si>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</si>
  <si>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</si>
  <si>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</si>
  <si>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</si>
  <si>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</si>
  <si>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</si>
  <si>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</si>
  <si>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</si>
  <si>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</si>
  <si>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</si>
  <si>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</si>
  <si>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</si>
  <si>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</si>
  <si>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</si>
  <si>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</si>
  <si>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</si>
  <si>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</si>
  <si>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</si>
  <si>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</si>
  <si>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</si>
  <si>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</si>
  <si>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</si>
  <si>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</si>
  <si>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</si>
  <si>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</si>
  <si>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</si>
  <si>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</si>
  <si>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</si>
  <si>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</si>
  <si>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</si>
  <si>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</si>
  <si>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</si>
  <si>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</si>
  <si>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</si>
  <si>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</si>
  <si>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</si>
  <si>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</si>
  <si>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</si>
  <si>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</si>
  <si>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</si>
  <si>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</si>
  <si>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</si>
  <si>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</si>
  <si>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</si>
  <si>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</si>
  <si>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</si>
  <si>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</si>
  <si>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</si>
  <si>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</si>
  <si>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</si>
  <si>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</si>
  <si>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</si>
  <si>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</si>
  <si>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</si>
  <si>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</si>
  <si>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</si>
  <si>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</si>
  <si>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</si>
  <si>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</si>
  <si>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</si>
  <si>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</si>
  <si>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</si>
  <si>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</si>
  <si>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</si>
  <si>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</si>
  <si>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</si>
  <si>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</si>
  <si>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</si>
  <si>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</si>
  <si>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</si>
  <si>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</si>
  <si>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</si>
  <si>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</si>
  <si>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</si>
  <si>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</si>
  <si>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</si>
  <si>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</si>
  <si>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</si>
  <si>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</si>
  <si>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</si>
  <si>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</si>
  <si>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</si>
  <si>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</si>
  <si>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</si>
  <si>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</si>
  <si>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</si>
  <si>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</si>
  <si>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</si>
  <si>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</si>
  <si>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</si>
  <si>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</si>
  <si>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</si>
  <si>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</si>
  <si>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</si>
  <si>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</si>
  <si>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</si>
  <si>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</si>
  <si>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</si>
  <si>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</si>
  <si>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</si>
  <si>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</si>
  <si>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</si>
  <si>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</si>
  <si>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</si>
  <si>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</si>
  <si>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</si>
  <si>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</si>
  <si>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</si>
  <si>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</si>
  <si>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</si>
  <si>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</si>
  <si>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</si>
  <si>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</si>
  <si>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</si>
  <si>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</si>
  <si>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</si>
  <si>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</si>
  <si>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</si>
  <si>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</si>
  <si>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</si>
  <si>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</si>
  <si>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</si>
  <si>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</si>
  <si>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</si>
  <si>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</si>
  <si>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</si>
  <si>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</si>
  <si>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</si>
  <si>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</si>
  <si>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</si>
  <si>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</si>
  <si>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</si>
  <si>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</si>
  <si>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</si>
  <si>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</si>
  <si>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</si>
  <si>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</si>
  <si>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</si>
  <si>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</si>
  <si>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</si>
  <si>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</si>
  <si>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</si>
  <si>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</si>
  <si>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</si>
  <si>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</si>
  <si>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</si>
  <si>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</si>
  <si>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</si>
  <si>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</si>
  <si>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</si>
  <si>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</si>
  <si>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</si>
  <si>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</si>
  <si>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</si>
  <si>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</si>
  <si>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</si>
  <si>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</si>
  <si>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</si>
  <si>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</si>
  <si>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</si>
  <si>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</si>
  <si>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</si>
  <si>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</si>
  <si>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</si>
  <si>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</si>
  <si>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</si>
  <si>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</si>
  <si>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</si>
  <si>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</si>
  <si>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</si>
  <si>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</si>
  <si>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</si>
  <si>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</si>
  <si>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</si>
  <si>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</si>
  <si>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</si>
  <si>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</si>
  <si>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</si>
  <si>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</si>
  <si>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</si>
  <si>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</si>
  <si>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</si>
  <si>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</si>
  <si>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</si>
  <si>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</si>
  <si>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</si>
  <si>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</si>
  <si>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</si>
  <si>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</si>
  <si>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</si>
  <si>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</si>
  <si>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</si>
  <si>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</si>
  <si>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</si>
  <si>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</si>
  <si>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</si>
  <si>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</si>
  <si>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</si>
  <si>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</si>
  <si>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</si>
  <si>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</si>
  <si>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</si>
  <si>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</si>
  <si>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</si>
  <si>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</si>
  <si>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</si>
  <si>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</si>
  <si>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</si>
  <si>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</si>
  <si>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</si>
  <si>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</si>
  <si>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</si>
  <si>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</si>
  <si>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</si>
  <si>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</si>
  <si>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</si>
  <si>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</si>
  <si>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</si>
  <si>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</si>
  <si>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</si>
  <si>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</si>
  <si>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</si>
  <si>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</si>
  <si>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</si>
  <si>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</si>
  <si>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</si>
  <si>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</si>
  <si>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</si>
  <si>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</si>
  <si>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</si>
  <si>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</si>
  <si>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</si>
  <si>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</si>
  <si>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</si>
  <si>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</si>
  <si>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</si>
  <si>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</si>
  <si>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</si>
  <si>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</si>
  <si>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</si>
  <si>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</si>
  <si>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</si>
  <si>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</si>
  <si>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</si>
  <si>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</si>
  <si>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</si>
  <si>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</si>
  <si>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</si>
  <si>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</si>
  <si>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</si>
  <si>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</si>
  <si>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</si>
  <si>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</si>
  <si>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</si>
  <si>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</si>
  <si>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</si>
  <si>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</si>
  <si>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</si>
  <si>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</si>
  <si>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</si>
  <si>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</si>
  <si>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</si>
  <si>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</si>
  <si>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</si>
  <si>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</si>
  <si>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</si>
  <si>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</si>
  <si>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</si>
  <si>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</si>
  <si>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</si>
  <si>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</si>
  <si>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</si>
  <si>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</si>
  <si>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</si>
  <si>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</si>
  <si>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</si>
  <si>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</si>
  <si>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</si>
  <si>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</si>
  <si>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</si>
  <si>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</si>
  <si>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</si>
  <si>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</si>
  <si>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</si>
  <si>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</si>
  <si>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</si>
  <si>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</si>
  <si>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</si>
  <si>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</si>
  <si>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</si>
  <si>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</si>
  <si>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</si>
  <si>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</si>
  <si>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</si>
  <si>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</si>
  <si>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</si>
  <si>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</si>
  <si>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</si>
  <si>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</si>
  <si>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</si>
  <si>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</si>
  <si>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</si>
  <si>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</si>
  <si>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</si>
  <si>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</si>
  <si>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</si>
  <si>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</si>
  <si>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</si>
  <si>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</si>
  <si>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</si>
  <si>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</si>
  <si>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</si>
  <si>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</si>
  <si>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</si>
  <si>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</si>
  <si>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</si>
  <si>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</si>
  <si>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</si>
  <si>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</si>
  <si>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</si>
  <si>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</si>
  <si>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</si>
  <si>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</si>
  <si>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</si>
  <si>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</si>
  <si>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</si>
  <si>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</si>
  <si>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</si>
  <si>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</si>
  <si>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</si>
  <si>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</si>
  <si>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</si>
  <si>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</si>
  <si>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</si>
  <si>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</si>
  <si>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</si>
  <si>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</si>
  <si>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</si>
  <si>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</si>
  <si>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</si>
  <si>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</si>
  <si>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</si>
  <si>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</si>
  <si>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</si>
  <si>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</si>
  <si>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</si>
  <si>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</si>
  <si>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</si>
  <si>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</si>
  <si>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</si>
  <si>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</si>
  <si>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</si>
  <si>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</si>
  <si>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</si>
  <si>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</si>
  <si>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</si>
  <si>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</si>
  <si>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</si>
  <si>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</si>
  <si>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</si>
  <si>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</si>
  <si>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</si>
  <si>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</si>
  <si>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</si>
  <si>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</si>
  <si>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</si>
  <si>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</si>
  <si>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</si>
  <si>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</si>
  <si>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</si>
  <si>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</si>
  <si>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</si>
  <si>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</si>
  <si>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</si>
  <si>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</si>
  <si>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</si>
  <si>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</si>
  <si>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</si>
  <si>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</si>
  <si>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</si>
  <si>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</si>
  <si>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</si>
  <si>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</si>
  <si>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</si>
  <si>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</si>
  <si>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</si>
  <si>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</si>
  <si>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</si>
  <si>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</si>
  <si>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</si>
  <si>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</si>
  <si>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</si>
  <si>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</si>
  <si>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</si>
  <si>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</si>
  <si>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</si>
  <si>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</si>
  <si>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</si>
  <si>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</si>
  <si>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</si>
  <si>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</si>
  <si>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</si>
  <si>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</si>
  <si>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</si>
  <si>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</si>
  <si>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</si>
  <si>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</si>
  <si>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</si>
  <si>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</si>
  <si>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</si>
  <si>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</si>
  <si>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</si>
  <si>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</si>
  <si>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</si>
  <si>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</si>
  <si>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</si>
  <si>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</si>
  <si>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</si>
  <si>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</si>
  <si>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</si>
  <si>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</si>
  <si>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</si>
  <si>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</si>
  <si>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</si>
  <si>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</si>
  <si>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</si>
  <si>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</si>
  <si>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</si>
  <si>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</si>
  <si>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</si>
  <si>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</si>
  <si>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</si>
  <si>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</si>
  <si>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</si>
  <si>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</si>
  <si>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</si>
  <si>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</si>
  <si>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</si>
  <si>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</si>
  <si>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</si>
  <si>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</si>
  <si>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</si>
  <si>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</si>
  <si>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</si>
  <si>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</si>
  <si>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</si>
  <si>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</si>
  <si>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</si>
  <si>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</si>
  <si>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</si>
  <si>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</si>
  <si>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</si>
  <si>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</si>
  <si>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</si>
  <si>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</si>
  <si>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</si>
  <si>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</si>
  <si>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</si>
  <si>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</si>
  <si>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</si>
  <si>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</si>
  <si>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</si>
  <si>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</si>
  <si>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</si>
  <si>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</si>
  <si>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</si>
  <si>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</si>
  <si>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</si>
  <si>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</si>
  <si>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</si>
  <si>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</si>
  <si>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</si>
  <si>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</si>
  <si>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</si>
  <si>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</si>
  <si>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</si>
  <si>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</si>
  <si>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</si>
  <si>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</si>
  <si>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</si>
  <si>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</si>
  <si>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</si>
  <si>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</si>
  <si>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</si>
  <si>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</si>
  <si>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</si>
  <si>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</si>
  <si>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</si>
  <si>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</si>
  <si>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</si>
  <si>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</si>
  <si>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</si>
  <si>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</si>
  <si>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</si>
  <si>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</si>
  <si>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</si>
  <si>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</si>
  <si>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</si>
  <si>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</si>
  <si>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</si>
  <si>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</si>
  <si>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</si>
  <si>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</si>
  <si>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</si>
  <si>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</si>
  <si>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</si>
  <si>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</si>
  <si>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</si>
  <si>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</si>
  <si>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</si>
  <si>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</si>
  <si>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</si>
  <si>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</si>
  <si>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</si>
  <si>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</si>
  <si>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</si>
  <si>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</si>
  <si>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</si>
  <si>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</si>
  <si>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</si>
  <si>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</si>
  <si>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</si>
  <si>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</si>
  <si>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</si>
  <si>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</si>
  <si>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</si>
  <si>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</si>
  <si>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</si>
  <si>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</si>
  <si>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</si>
  <si>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</si>
  <si>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</si>
  <si>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</si>
  <si>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</si>
  <si>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</si>
  <si>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</si>
  <si>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</si>
  <si>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</si>
  <si>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</si>
  <si>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</si>
  <si>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</si>
  <si>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</si>
  <si>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</si>
  <si>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</si>
  <si>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</si>
  <si>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</si>
  <si>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</si>
  <si>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</si>
  <si>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</si>
  <si>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</si>
  <si>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</si>
  <si>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</si>
  <si>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</si>
  <si>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</si>
  <si>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</si>
  <si>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</si>
  <si>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</si>
  <si>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</si>
  <si>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</si>
  <si>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</si>
  <si>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</si>
  <si>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</si>
  <si>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</si>
  <si>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</si>
  <si>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</si>
  <si>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</si>
  <si>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</si>
  <si>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</si>
  <si>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</si>
  <si>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</si>
  <si>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</si>
  <si>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</si>
  <si>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</si>
  <si>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</si>
  <si>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</si>
  <si>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</si>
  <si>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</si>
  <si>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</si>
  <si>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</si>
  <si>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</si>
  <si>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</si>
  <si>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</si>
  <si>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</si>
  <si>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</si>
  <si>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</si>
  <si>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</si>
  <si>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</si>
  <si>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</si>
  <si>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</si>
  <si>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</si>
  <si>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</si>
  <si>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</si>
  <si>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</si>
  <si>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</si>
  <si>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</si>
  <si>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</si>
  <si>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</si>
  <si>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</si>
  <si>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</si>
  <si>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</si>
  <si>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</si>
  <si>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</si>
  <si>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</si>
  <si>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</si>
  <si>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</si>
  <si>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</si>
  <si>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</si>
  <si>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</si>
  <si>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</si>
  <si>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</si>
  <si>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</si>
  <si>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</si>
  <si>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</si>
  <si>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</si>
  <si>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</si>
  <si>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</si>
  <si>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</si>
  <si>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</si>
  <si>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</si>
  <si>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</si>
  <si>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</si>
  <si>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</si>
  <si>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</si>
  <si>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</si>
  <si>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</si>
  <si>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</si>
  <si>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</si>
  <si>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</si>
  <si>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</si>
  <si>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</si>
  <si>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</si>
  <si>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</si>
  <si>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</si>
  <si>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</si>
  <si>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</si>
  <si>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</si>
  <si>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</si>
  <si>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</si>
  <si>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</si>
  <si>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</si>
  <si>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</si>
  <si>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</si>
  <si>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</si>
  <si>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</si>
  <si>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</si>
  <si>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</si>
  <si>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</si>
  <si>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</si>
  <si>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</si>
  <si>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</si>
  <si>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</si>
  <si>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</si>
  <si>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</si>
  <si>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</si>
  <si>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</si>
  <si>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</si>
  <si>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</si>
  <si>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</si>
  <si>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</si>
  <si>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</si>
  <si>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</si>
  <si>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</si>
  <si>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</si>
  <si>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</si>
  <si>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</si>
  <si>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</si>
  <si>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</si>
  <si>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</si>
  <si>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</si>
  <si>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</si>
  <si>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</si>
  <si>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</si>
  <si>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</si>
  <si>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</si>
  <si>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</si>
  <si>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</si>
  <si>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</si>
  <si>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</si>
  <si>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</si>
  <si>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</si>
  <si>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</si>
  <si>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</si>
  <si>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</si>
  <si>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</si>
  <si>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</si>
  <si>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</si>
  <si>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</si>
  <si>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</si>
  <si>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</si>
  <si>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</si>
  <si>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</si>
  <si>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</si>
  <si>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</si>
  <si>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</si>
  <si>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</si>
  <si>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</si>
  <si>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</si>
  <si>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</si>
  <si>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</si>
  <si>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</si>
  <si>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</si>
  <si>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</si>
  <si>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</si>
  <si>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</si>
  <si>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</si>
  <si>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</si>
  <si>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</si>
  <si>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</si>
  <si>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</si>
  <si>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</si>
  <si>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</si>
  <si>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</si>
  <si>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</si>
  <si>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</si>
  <si>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</si>
  <si>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</si>
  <si>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</si>
  <si>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</si>
  <si>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</si>
  <si>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</si>
  <si>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</si>
  <si>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</si>
  <si>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</si>
  <si>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</si>
  <si>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</si>
  <si>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</si>
  <si>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</si>
  <si>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</si>
  <si>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</si>
  <si>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</si>
  <si>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</si>
  <si>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</si>
  <si>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</si>
  <si>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</si>
  <si>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</si>
  <si>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</si>
  <si>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</si>
  <si>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</si>
  <si>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</si>
  <si>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</si>
  <si>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</si>
  <si>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</si>
  <si>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</si>
  <si>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</si>
  <si>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</si>
  <si>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</si>
  <si>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</si>
  <si>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</si>
  <si>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</si>
  <si>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</si>
  <si>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</si>
  <si>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</si>
  <si>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</si>
  <si>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</si>
  <si>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</si>
  <si>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</si>
  <si>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</si>
  <si>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</si>
  <si>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</si>
  <si>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</si>
  <si>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</si>
  <si>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</si>
  <si>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</si>
  <si>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</si>
  <si>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</si>
  <si>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</si>
  <si>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</si>
  <si>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</si>
  <si>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</si>
  <si>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</si>
  <si>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</si>
  <si>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</si>
  <si>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</si>
  <si>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</si>
  <si>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</si>
  <si>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</si>
  <si>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</si>
  <si>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</si>
  <si>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</si>
  <si>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</si>
  <si>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</si>
  <si>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</si>
  <si>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</si>
  <si>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</si>
  <si>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</si>
  <si>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</si>
  <si>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</si>
  <si>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</si>
  <si>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</si>
  <si>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</si>
  <si>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</si>
  <si>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</si>
  <si>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</si>
  <si>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</si>
  <si>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</si>
  <si>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</si>
  <si>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</si>
  <si>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</si>
  <si>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</si>
  <si>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</si>
  <si>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</si>
  <si>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</si>
  <si>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</si>
  <si>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</si>
  <si>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</si>
  <si>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</si>
  <si>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</si>
  <si>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</si>
  <si>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</si>
  <si>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</si>
  <si>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</si>
  <si>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</si>
  <si>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</si>
  <si>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</si>
  <si>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</si>
  <si>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</si>
  <si>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</si>
  <si>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</si>
  <si>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</si>
  <si>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</si>
  <si>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</si>
  <si>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</si>
  <si>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</si>
  <si>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</si>
  <si>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</si>
  <si>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</si>
  <si>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</si>
  <si>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</si>
  <si>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</si>
  <si>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</si>
  <si>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</si>
  <si>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</si>
  <si>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</si>
  <si>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</si>
  <si>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</si>
  <si>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</si>
  <si>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</si>
  <si>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</si>
  <si>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</si>
  <si>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</si>
  <si>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</si>
  <si>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</si>
  <si>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</si>
  <si>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</si>
  <si>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</si>
  <si>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</si>
  <si>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</si>
  <si>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</si>
  <si>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</si>
  <si>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</si>
  <si>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</si>
  <si>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</si>
  <si>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</si>
  <si>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</si>
  <si>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</si>
  <si>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</si>
  <si>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</si>
  <si>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</si>
  <si>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</si>
  <si>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</si>
  <si>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</si>
  <si>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</si>
  <si>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</si>
  <si>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</si>
  <si>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</si>
  <si>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</si>
  <si>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</si>
  <si>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</si>
  <si>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</si>
  <si>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</si>
  <si>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</si>
  <si>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</si>
  <si>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</si>
  <si>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</si>
  <si>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</si>
  <si>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</si>
  <si>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</si>
  <si>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</si>
  <si>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</si>
  <si>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</si>
  <si>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</si>
  <si>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</si>
  <si>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</si>
  <si>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</si>
  <si>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</si>
  <si>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</si>
  <si>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</si>
  <si>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</si>
  <si>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</si>
  <si>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</si>
  <si>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</si>
  <si>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</si>
  <si>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</si>
  <si>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</si>
  <si>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</si>
  <si>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</si>
  <si>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</si>
  <si>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</si>
  <si>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</si>
  <si>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</si>
  <si>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</si>
  <si>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</si>
  <si>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</si>
  <si>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</si>
  <si>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</si>
  <si>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</si>
  <si>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</si>
  <si>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</si>
  <si>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</si>
  <si>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</si>
  <si>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</si>
  <si>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</si>
  <si>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</si>
  <si>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</si>
  <si>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</si>
  <si>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</si>
  <si>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</si>
  <si>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</si>
  <si>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</si>
  <si>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</si>
  <si>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</si>
  <si>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</si>
  <si>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</si>
  <si>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</si>
  <si>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</si>
  <si>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</si>
  <si>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</si>
  <si>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</si>
  <si>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</si>
  <si>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</si>
  <si>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</si>
  <si>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</si>
  <si>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</si>
  <si>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</si>
  <si>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</si>
  <si>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</si>
  <si>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</si>
  <si>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</si>
  <si>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</si>
  <si>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</si>
  <si>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</si>
  <si>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</si>
  <si>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</si>
  <si>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</si>
  <si>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</si>
  <si>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</si>
  <si>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</si>
  <si>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</si>
  <si>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</si>
  <si>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</si>
  <si>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</si>
  <si>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</si>
  <si>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</si>
  <si>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</si>
  <si>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</si>
  <si>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</si>
  <si>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</si>
  <si>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</si>
  <si>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</si>
  <si>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</si>
  <si>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</si>
  <si>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</si>
  <si>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</si>
  <si>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</si>
  <si>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</si>
  <si>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</si>
  <si>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</si>
  <si>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</si>
  <si>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</si>
  <si>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</si>
  <si>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</si>
  <si>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</si>
  <si>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</si>
  <si>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</si>
  <si>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</si>
  <si>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</si>
  <si>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</si>
  <si>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</si>
  <si>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</si>
  <si>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</si>
  <si>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</si>
  <si>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</si>
  <si>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</si>
  <si>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</si>
  <si>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</si>
  <si>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</si>
  <si>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</si>
  <si>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</si>
  <si>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</si>
  <si>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</si>
  <si>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</si>
  <si>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</si>
  <si>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</si>
  <si>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</si>
  <si>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</si>
  <si>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</si>
  <si>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</si>
  <si>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</si>
  <si>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</si>
  <si>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</si>
  <si>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</si>
  <si>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</si>
  <si>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</si>
  <si>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</si>
  <si>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</si>
  <si>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</si>
  <si>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</si>
  <si>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</si>
  <si>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</si>
  <si>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</si>
  <si>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</si>
  <si>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</si>
  <si>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</si>
  <si>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</si>
  <si>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</si>
  <si>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</si>
  <si>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</si>
  <si>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</si>
  <si>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</si>
  <si>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</si>
  <si>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</si>
  <si>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</si>
  <si>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</si>
  <si>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</si>
  <si>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</si>
  <si>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</si>
  <si>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</si>
  <si>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</si>
  <si>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</si>
  <si>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</si>
  <si>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</si>
  <si>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</si>
  <si>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</si>
  <si>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</si>
  <si>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</si>
  <si>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</si>
  <si>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</si>
  <si>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</si>
  <si>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</si>
  <si>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</si>
  <si>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</si>
  <si>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</si>
  <si>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</si>
  <si>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</si>
  <si>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</si>
  <si>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</si>
  <si>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</si>
  <si>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</si>
  <si>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</si>
  <si>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</si>
  <si>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</si>
  <si>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</si>
  <si>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</si>
  <si>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</si>
  <si>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</si>
  <si>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</si>
  <si>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</si>
  <si>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</si>
  <si>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</si>
  <si>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</si>
  <si>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</si>
  <si>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</si>
  <si>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</si>
  <si>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</si>
  <si>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</si>
  <si>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</si>
  <si>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</si>
  <si>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</si>
  <si>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</si>
  <si>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</si>
  <si>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</si>
  <si>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</si>
  <si>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</si>
  <si>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</si>
  <si>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</si>
  <si>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</si>
  <si>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</si>
  <si>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</si>
  <si>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</si>
  <si>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</si>
  <si>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</si>
  <si>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</si>
  <si>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</si>
  <si>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</si>
  <si>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</si>
  <si>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</si>
  <si>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</si>
  <si>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</si>
  <si>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</si>
  <si>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</si>
  <si>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</si>
  <si>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</si>
  <si>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</si>
  <si>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</si>
  <si>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</si>
  <si>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</si>
  <si>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</si>
  <si>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</si>
  <si>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</si>
  <si>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</si>
  <si>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</si>
  <si>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</si>
  <si>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</si>
  <si>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</si>
  <si>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</si>
  <si>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</si>
  <si>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</si>
  <si>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</si>
  <si>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</si>
  <si>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</si>
  <si>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</si>
  <si>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</si>
  <si>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</si>
  <si>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</si>
  <si>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</si>
  <si>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</si>
  <si>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</si>
  <si>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</si>
  <si>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</si>
  <si>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</si>
  <si>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</si>
  <si>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</si>
  <si>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</si>
  <si>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</si>
  <si>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</si>
  <si>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</si>
  <si>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</si>
  <si>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</si>
  <si>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</si>
  <si>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</si>
  <si>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</si>
  <si>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</si>
  <si>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</si>
  <si>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</si>
  <si>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</si>
  <si>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</si>
  <si>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</si>
  <si>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</si>
  <si>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</si>
  <si>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</si>
  <si>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</si>
  <si>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</si>
  <si>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</si>
  <si>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</si>
  <si>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</si>
  <si>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</si>
  <si>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</si>
  <si>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</si>
  <si>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</si>
  <si>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</si>
  <si>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</si>
  <si>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</si>
  <si>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</si>
  <si>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</si>
  <si>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</si>
  <si>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</si>
  <si>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</si>
  <si>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</si>
  <si>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</si>
  <si>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</si>
  <si>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</si>
  <si>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</si>
  <si>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</si>
  <si>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</si>
  <si>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</si>
  <si>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</si>
  <si>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</si>
  <si>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</si>
  <si>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</si>
  <si>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</si>
  <si>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</si>
  <si>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</si>
  <si>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</si>
  <si>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</si>
  <si>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</si>
  <si>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</si>
  <si>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</si>
  <si>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</si>
  <si>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</si>
  <si>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</si>
  <si>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</si>
  <si>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</si>
  <si>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</si>
  <si>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</si>
  <si>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</si>
  <si>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</si>
  <si>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</si>
  <si>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</si>
  <si>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</si>
  <si>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</si>
  <si>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</si>
  <si>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</si>
  <si>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</si>
  <si>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</si>
  <si>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</si>
  <si>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</si>
  <si>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</si>
  <si>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</si>
  <si>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</si>
  <si>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</si>
  <si>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</si>
  <si>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</si>
  <si>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</si>
  <si>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</si>
  <si>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</si>
  <si>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</si>
  <si>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</si>
  <si>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</si>
  <si>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</si>
  <si>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</si>
  <si>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</si>
  <si>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</si>
  <si>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</si>
  <si>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</si>
  <si>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</si>
  <si>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</si>
  <si>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</si>
  <si>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</si>
  <si>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</si>
  <si>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</si>
  <si>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</si>
  <si>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</si>
  <si>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</si>
  <si>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</si>
  <si>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</si>
  <si>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</si>
  <si>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</si>
  <si>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</si>
  <si>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</si>
  <si>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</si>
  <si>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</si>
  <si>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</si>
  <si>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</si>
  <si>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</si>
  <si>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</si>
  <si>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</si>
  <si>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</si>
  <si>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</si>
  <si>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</si>
  <si>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</si>
  <si>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</si>
  <si>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</si>
  <si>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</si>
  <si>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</si>
  <si>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</si>
  <si>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</si>
  <si>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</si>
  <si>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</si>
  <si>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</si>
  <si>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</si>
  <si>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</si>
  <si>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</si>
  <si>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</si>
  <si>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</si>
  <si>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</si>
  <si>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</si>
  <si>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</si>
  <si>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</si>
  <si>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</si>
  <si>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</si>
  <si>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</si>
  <si>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</si>
  <si>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</si>
  <si>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</si>
  <si>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</si>
  <si>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</si>
  <si>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</si>
  <si>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</si>
  <si>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</si>
  <si>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</si>
  <si>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</si>
  <si>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</si>
  <si>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</si>
  <si>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</si>
  <si>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</si>
  <si>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</si>
  <si>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</si>
  <si>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</si>
  <si>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</si>
  <si>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</si>
  <si>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</si>
  <si>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</si>
  <si>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</si>
  <si>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</si>
  <si>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</si>
  <si>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</si>
  <si>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</si>
  <si>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</si>
  <si>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</si>
  <si>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</si>
  <si>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</si>
  <si>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</si>
  <si>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</si>
  <si>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</si>
  <si>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</si>
  <si>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</si>
  <si>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</si>
  <si>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</si>
  <si>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</si>
  <si>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</si>
  <si>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</si>
  <si>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</si>
  <si>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</si>
  <si>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</si>
  <si>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</si>
  <si>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</si>
  <si>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</si>
  <si>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</si>
  <si>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</si>
  <si>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</si>
  <si>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</si>
  <si>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</si>
  <si>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</si>
  <si>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</si>
  <si>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</si>
  <si>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</si>
  <si>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</si>
  <si>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</si>
  <si>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</si>
  <si>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</si>
  <si>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</si>
  <si>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</si>
  <si>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</si>
  <si>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</si>
  <si>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</si>
  <si>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</si>
  <si>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</si>
  <si>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</si>
  <si>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</si>
  <si>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</si>
  <si>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</si>
  <si>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</si>
  <si>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</si>
  <si>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</si>
  <si>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</si>
  <si>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</si>
  <si>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</si>
  <si>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</si>
  <si>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</si>
  <si>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</si>
  <si>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</si>
  <si>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</si>
  <si>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</si>
  <si>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</si>
  <si>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</si>
  <si>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</si>
  <si>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</si>
  <si>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</si>
  <si>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</si>
  <si>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</si>
  <si>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</si>
  <si>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</si>
  <si>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</si>
  <si>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</si>
  <si>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</si>
  <si>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</si>
  <si>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</si>
  <si>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</si>
  <si>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</si>
  <si>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</si>
  <si>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</si>
  <si>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</si>
  <si>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</si>
  <si>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</si>
  <si>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</si>
  <si>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</si>
  <si>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</si>
  <si>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</si>
  <si>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</si>
  <si>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</si>
  <si>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</si>
  <si>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</si>
  <si>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</si>
  <si>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</si>
  <si>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</si>
  <si>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</si>
  <si>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</si>
  <si>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</si>
  <si>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</si>
  <si>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</si>
  <si>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</si>
  <si>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</si>
  <si>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</si>
  <si>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</si>
  <si>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</si>
  <si>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</si>
  <si>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</si>
  <si>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</si>
  <si>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</si>
  <si>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</si>
  <si>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</si>
  <si>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</si>
  <si>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</si>
  <si>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</si>
  <si>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</si>
  <si>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</si>
  <si>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</si>
  <si>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</si>
  <si>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</si>
  <si>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</si>
  <si>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</si>
  <si>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</si>
  <si>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</si>
  <si>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</si>
  <si>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</si>
  <si>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</si>
  <si>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</si>
  <si>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</si>
  <si>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</si>
  <si>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</si>
  <si>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</si>
  <si>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</si>
  <si>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</si>
  <si>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</si>
  <si>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</si>
  <si>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</si>
  <si>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</si>
  <si>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</si>
  <si>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</si>
  <si>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</si>
  <si>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</si>
  <si>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</si>
  <si>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</si>
  <si>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</si>
  <si>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</si>
  <si>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</si>
  <si>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</si>
  <si>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</si>
  <si>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</si>
  <si>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</si>
  <si>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</si>
  <si>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</si>
  <si>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</si>
  <si>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</si>
  <si>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</si>
  <si>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</si>
  <si>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</si>
  <si>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</si>
  <si>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</si>
  <si>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</si>
  <si>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</si>
  <si>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</si>
  <si>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</si>
  <si>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</si>
  <si>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</si>
  <si>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</si>
  <si>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</si>
  <si>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</si>
  <si>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</si>
  <si>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</si>
  <si>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</si>
  <si>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</si>
  <si>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</si>
  <si>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</si>
  <si>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</si>
  <si>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</si>
  <si>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</si>
  <si>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</si>
  <si>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</si>
  <si>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</si>
  <si>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</si>
  <si>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</si>
  <si>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</si>
  <si>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</si>
  <si>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</si>
  <si>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</si>
  <si>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</si>
  <si>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</si>
  <si>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</si>
  <si>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</si>
  <si>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</si>
  <si>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</si>
  <si>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</si>
  <si>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</si>
  <si>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</si>
  <si>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</si>
  <si>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</si>
  <si>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</si>
  <si>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</si>
  <si>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</si>
  <si>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</si>
  <si>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</si>
  <si>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</si>
  <si>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</si>
  <si>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</si>
  <si>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</si>
  <si>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</si>
  <si>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</si>
  <si>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</si>
  <si>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</si>
  <si>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</si>
  <si>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</si>
  <si>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</si>
  <si>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</si>
  <si>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</si>
  <si>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</si>
  <si>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</si>
  <si>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</si>
  <si>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</si>
  <si>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</si>
  <si>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</si>
  <si>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</si>
  <si>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</si>
  <si>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</si>
  <si>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</si>
  <si>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</si>
  <si>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</si>
  <si>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</si>
  <si>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</si>
  <si>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</si>
  <si>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</si>
  <si>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</si>
  <si>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</si>
  <si>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</si>
  <si>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</si>
  <si>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</si>
  <si>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</si>
  <si>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</si>
  <si>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</si>
  <si>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</si>
  <si>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</si>
  <si>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</si>
  <si>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</si>
  <si>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</si>
  <si>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</si>
  <si>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</si>
  <si>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</si>
  <si>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</si>
  <si>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</si>
  <si>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</si>
  <si>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</si>
  <si>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</si>
  <si>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</si>
  <si>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</si>
  <si>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</si>
  <si>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</si>
  <si>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</si>
  <si>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</si>
  <si>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</si>
  <si>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</si>
  <si>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</si>
  <si>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</si>
  <si>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</si>
  <si>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</si>
  <si>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</si>
  <si>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</si>
  <si>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</si>
  <si>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</si>
  <si>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</si>
  <si>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</si>
  <si>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</si>
  <si>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</si>
  <si>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</si>
  <si>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</si>
  <si>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</si>
  <si>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</si>
  <si>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</si>
  <si>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</si>
  <si>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</si>
  <si>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</si>
  <si>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</si>
  <si>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</si>
  <si>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</si>
  <si>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</si>
  <si>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</si>
  <si>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</si>
  <si>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</si>
  <si>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</si>
  <si>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</si>
  <si>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</si>
  <si>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</si>
  <si>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</si>
  <si>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</si>
  <si>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</si>
  <si>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</si>
  <si>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</si>
  <si>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</si>
  <si>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</si>
  <si>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</si>
  <si>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</si>
  <si>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</si>
  <si>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</si>
  <si>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</si>
  <si>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</si>
  <si>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</si>
  <si>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</si>
  <si>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</si>
  <si>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</si>
  <si>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</si>
  <si>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</si>
  <si>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</si>
  <si>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</si>
  <si>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</si>
  <si>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</si>
  <si>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</si>
  <si>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</si>
  <si>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</si>
  <si>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</si>
  <si>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</si>
  <si>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</si>
  <si>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</si>
  <si>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</si>
  <si>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</si>
  <si>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</si>
  <si>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</si>
  <si>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</si>
  <si>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</si>
  <si>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</si>
  <si>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</si>
  <si>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</si>
  <si>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</si>
  <si>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</si>
  <si>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</si>
  <si>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</si>
  <si>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</si>
  <si>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</si>
  <si>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</si>
  <si>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</si>
  <si>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</si>
  <si>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</si>
  <si>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</si>
  <si>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</si>
  <si>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</si>
  <si>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</si>
  <si>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</si>
  <si>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</si>
  <si>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</si>
  <si>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</si>
  <si>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</si>
  <si>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</si>
  <si>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</si>
  <si>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</si>
  <si>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</si>
  <si>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</si>
  <si>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</si>
  <si>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</si>
  <si>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</si>
  <si>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</si>
  <si>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</si>
  <si>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</si>
  <si>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</si>
  <si>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</si>
  <si>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</si>
  <si>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</si>
  <si>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</si>
  <si>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</si>
  <si>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</si>
  <si>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</si>
  <si>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</si>
  <si>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</si>
  <si>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</si>
  <si>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</si>
  <si>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</si>
  <si>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</si>
  <si>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</si>
  <si>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</si>
  <si>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</si>
  <si>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</si>
  <si>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</si>
  <si>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</si>
  <si>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</si>
  <si>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</si>
  <si>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</si>
  <si>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</si>
  <si>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</si>
  <si>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</si>
  <si>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</si>
  <si>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</si>
  <si>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</si>
  <si>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</si>
  <si>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</si>
  <si>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</si>
  <si>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</si>
  <si>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</si>
  <si>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</si>
  <si>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</si>
  <si>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</si>
  <si>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</si>
  <si>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</si>
  <si>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</si>
  <si>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</si>
  <si>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</si>
  <si>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</si>
  <si>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</si>
  <si>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</si>
  <si>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</si>
  <si>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</si>
  <si>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</si>
  <si>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</si>
  <si>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</si>
  <si>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</si>
  <si>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</si>
  <si>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</si>
  <si>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</si>
  <si>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</si>
  <si>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</si>
  <si>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</si>
  <si>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</si>
  <si>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</si>
  <si>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</si>
  <si>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</si>
  <si>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</si>
  <si>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</si>
  <si>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</si>
  <si>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</si>
  <si>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</si>
  <si>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</si>
  <si>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</si>
  <si>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</si>
  <si>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</si>
  <si>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</si>
  <si>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</si>
  <si>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</si>
  <si>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</si>
  <si>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</si>
  <si>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</si>
  <si>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</si>
  <si>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</si>
  <si>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</si>
  <si>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</si>
  <si>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</si>
  <si>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</si>
  <si>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</si>
  <si>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</si>
  <si>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</si>
  <si>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</si>
  <si>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</si>
  <si>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</si>
  <si>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</si>
  <si>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</si>
  <si>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</si>
  <si>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</si>
  <si>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</si>
  <si>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</si>
  <si>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</si>
  <si>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</si>
  <si>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</si>
  <si>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</si>
  <si>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</si>
  <si>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</si>
  <si>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</si>
  <si>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</si>
  <si>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</si>
  <si>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</si>
  <si>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</si>
  <si>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</si>
  <si>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</si>
  <si>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</si>
  <si>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</si>
  <si>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</si>
  <si>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</si>
  <si>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</si>
  <si>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</si>
  <si>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</si>
  <si>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</si>
  <si>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</si>
  <si>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</si>
  <si>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</si>
  <si>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</si>
  <si>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</si>
  <si>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</si>
  <si>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</si>
  <si>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</si>
  <si>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</si>
  <si>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</si>
  <si>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</si>
  <si>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</si>
  <si>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</si>
  <si>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</si>
  <si>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</si>
  <si>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</si>
  <si>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</si>
  <si>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</si>
  <si>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</si>
  <si>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</si>
  <si>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</si>
  <si>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</si>
  <si>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</si>
  <si>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</si>
  <si>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</si>
  <si>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</si>
  <si>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</si>
  <si>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</si>
  <si>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</si>
  <si>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</si>
  <si>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</si>
  <si>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</si>
  <si>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</si>
  <si>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</si>
  <si>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</si>
  <si>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</si>
  <si>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</si>
  <si>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</si>
  <si>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</si>
  <si>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</si>
  <si>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</si>
  <si>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</si>
  <si>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</si>
  <si>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</si>
  <si>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</si>
  <si>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</si>
  <si>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</si>
  <si>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</si>
  <si>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</si>
  <si>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</si>
  <si>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</si>
  <si>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</si>
  <si>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</si>
  <si>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</si>
  <si>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</si>
  <si>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</si>
  <si>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</si>
  <si>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</si>
  <si>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</si>
  <si>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</si>
  <si>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</si>
  <si>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</si>
  <si>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</si>
  <si>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</si>
  <si>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</si>
  <si>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</si>
  <si>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</si>
  <si>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</si>
  <si>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</si>
  <si>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</si>
  <si>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</si>
  <si>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</si>
  <si>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</si>
  <si>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</si>
  <si>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</si>
  <si>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</si>
  <si>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</si>
  <si>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</si>
  <si>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</si>
  <si>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</si>
  <si>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</si>
  <si>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</si>
  <si>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</si>
  <si>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</si>
  <si>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</si>
  <si>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</si>
  <si>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</si>
  <si>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</si>
  <si>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</si>
  <si>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</si>
  <si>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</si>
  <si>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</si>
  <si>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</si>
  <si>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</si>
  <si>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</si>
  <si>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</si>
  <si>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</si>
  <si>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</si>
  <si>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</si>
  <si>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</si>
  <si>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</si>
  <si>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</si>
  <si>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</si>
  <si>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</si>
  <si>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</si>
  <si>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</si>
  <si>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</si>
  <si>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</si>
  <si>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</si>
  <si>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</si>
  <si>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</si>
  <si>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</si>
  <si>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</si>
  <si>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</si>
  <si>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</si>
  <si>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</si>
  <si>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</si>
  <si>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</si>
  <si>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</si>
  <si>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</si>
  <si>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</si>
  <si>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</si>
  <si>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</si>
  <si>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</si>
  <si>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</si>
  <si>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</si>
  <si>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</si>
  <si>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</si>
  <si>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</si>
  <si>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</si>
  <si>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</si>
  <si>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</si>
  <si>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</si>
  <si>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</si>
  <si>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</si>
  <si>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</si>
  <si>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</si>
  <si>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</si>
  <si>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</si>
  <si>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</si>
  <si>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</si>
  <si>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</si>
  <si>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</si>
  <si>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</si>
  <si>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</si>
  <si>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</si>
  <si>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</si>
  <si>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</si>
  <si>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</si>
  <si>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</si>
  <si>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</si>
  <si>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</si>
  <si>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</si>
  <si>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</si>
  <si>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</si>
  <si>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</si>
  <si>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</si>
  <si>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</si>
  <si>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</si>
  <si>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</si>
  <si>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</si>
  <si>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</si>
  <si>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</si>
  <si>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</si>
  <si>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</si>
  <si>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</si>
  <si>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</si>
  <si>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</si>
  <si>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</si>
  <si>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</si>
  <si>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</si>
  <si>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</si>
  <si>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</si>
  <si>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</si>
  <si>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</si>
  <si>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</si>
  <si>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</si>
  <si>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</si>
  <si>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</si>
  <si>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</si>
  <si>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</si>
  <si>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</si>
  <si>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</si>
  <si>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</si>
  <si>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</si>
  <si>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</si>
  <si>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</si>
  <si>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</si>
  <si>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</si>
  <si>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</si>
  <si>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</si>
  <si>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</si>
  <si>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</si>
  <si>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</si>
  <si>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</si>
  <si>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</si>
  <si>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</si>
  <si>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</si>
  <si>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</si>
  <si>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</si>
  <si>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</si>
  <si>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</si>
  <si>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</si>
  <si>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</si>
  <si>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</si>
  <si>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</si>
  <si>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</si>
  <si>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</si>
  <si>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</si>
  <si>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</si>
  <si>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</si>
  <si>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</si>
  <si>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</si>
  <si>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</si>
  <si>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</si>
  <si>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</si>
  <si>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</si>
  <si>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</si>
  <si>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</si>
  <si>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</si>
  <si>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</si>
  <si>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</si>
  <si>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</si>
  <si>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</si>
  <si>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</si>
  <si>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</si>
  <si>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</si>
  <si>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</si>
  <si>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</si>
  <si>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</si>
  <si>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</si>
  <si>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</si>
  <si>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</si>
  <si>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</si>
  <si>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</si>
  <si>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</si>
  <si>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</si>
  <si>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</si>
  <si>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</si>
  <si>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</si>
  <si>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</si>
  <si>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</si>
  <si>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</si>
  <si>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</si>
  <si>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</si>
  <si>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</si>
  <si>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</si>
  <si>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</si>
  <si>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</si>
  <si>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</si>
  <si>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</si>
  <si>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</si>
  <si>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</si>
  <si>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</si>
  <si>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</si>
  <si>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</si>
  <si>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</si>
  <si>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</si>
  <si>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</si>
  <si>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</si>
  <si>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</si>
  <si>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</si>
  <si>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</si>
  <si>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</si>
  <si>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</si>
  <si>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</si>
  <si>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</si>
  <si>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</si>
  <si>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</si>
  <si>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</si>
  <si>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</si>
  <si>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</si>
  <si>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</si>
  <si>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</si>
  <si>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</si>
  <si>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</si>
  <si>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</si>
  <si>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</si>
  <si>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</si>
  <si>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</si>
  <si>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</si>
  <si>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</si>
  <si>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</si>
  <si>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</si>
  <si>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</si>
  <si>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</si>
  <si>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</si>
  <si>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</si>
  <si>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</si>
  <si>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</si>
  <si>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</si>
  <si>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</si>
  <si>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</si>
  <si>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</si>
  <si>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</si>
  <si>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</si>
  <si>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</si>
  <si>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</si>
  <si>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</si>
  <si>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</si>
  <si>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</si>
  <si>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</si>
  <si>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</si>
  <si>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</si>
  <si>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</si>
  <si>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</si>
  <si>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</si>
  <si>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</si>
  <si>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</si>
  <si>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</si>
  <si>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</si>
  <si>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</si>
  <si>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</si>
  <si>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</si>
  <si>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</si>
  <si>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</si>
  <si>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</si>
  <si>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</si>
  <si>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</si>
  <si>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</si>
  <si>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</si>
  <si>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</si>
  <si>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</si>
  <si>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</si>
  <si>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</si>
  <si>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</si>
  <si>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</si>
  <si>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</si>
  <si>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</si>
  <si>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</si>
  <si>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</si>
  <si>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</si>
  <si>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</si>
  <si>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</si>
  <si>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</si>
  <si>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</si>
  <si>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</si>
  <si>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</si>
  <si>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</si>
  <si>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</si>
  <si>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</si>
  <si>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</si>
  <si>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</si>
  <si>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</si>
  <si>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</si>
  <si>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</si>
  <si>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</si>
  <si>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</si>
  <si>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</si>
  <si>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</si>
  <si>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</si>
  <si>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</si>
  <si>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</si>
  <si>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</si>
  <si>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</si>
  <si>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</si>
  <si>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</si>
  <si>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</si>
  <si>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</si>
  <si>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</si>
  <si>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</si>
  <si>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</si>
  <si>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</si>
  <si>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</si>
  <si>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</si>
  <si>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</si>
  <si>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</si>
  <si>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</si>
  <si>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</si>
  <si>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</si>
  <si>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</si>
  <si>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</si>
  <si>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</si>
  <si>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</si>
  <si>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</si>
  <si>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</si>
  <si>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</si>
  <si>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</si>
  <si>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</si>
  <si>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</si>
  <si>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</si>
  <si>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</si>
  <si>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</si>
  <si>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</si>
  <si>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</si>
  <si>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</si>
  <si>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</si>
  <si>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</si>
  <si>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</si>
  <si>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</si>
  <si>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</si>
  <si>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</si>
  <si>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</si>
  <si>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</si>
  <si>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</si>
  <si>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</si>
  <si>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</si>
  <si>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</si>
  <si>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</si>
  <si>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</si>
  <si>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</si>
  <si>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</si>
  <si>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</si>
  <si>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</si>
  <si>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</si>
  <si>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</si>
  <si>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</si>
  <si>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</si>
  <si>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</si>
  <si>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</si>
  <si>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</si>
  <si>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</si>
  <si>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</si>
  <si>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</si>
  <si>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</si>
  <si>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</si>
  <si>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</si>
  <si>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</si>
  <si>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</si>
  <si>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</si>
  <si>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</si>
  <si>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</si>
  <si>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</si>
  <si>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</si>
  <si>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</si>
  <si>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</si>
  <si>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</si>
  <si>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</si>
  <si>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</si>
  <si>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</si>
  <si>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</si>
  <si>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</si>
  <si>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</si>
  <si>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</si>
  <si>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</si>
  <si>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</si>
  <si>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</si>
  <si>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</si>
  <si>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</si>
  <si>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</si>
  <si>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</si>
  <si>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</si>
  <si>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</si>
  <si>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</si>
  <si>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</si>
  <si>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</si>
  <si>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</si>
  <si>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</si>
  <si>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</si>
  <si>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</si>
  <si>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</si>
  <si>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</si>
  <si>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</si>
  <si>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</si>
  <si>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</si>
  <si>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</si>
  <si>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</si>
  <si>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</si>
  <si>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</si>
  <si>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</si>
  <si>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</si>
  <si>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</si>
  <si>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</si>
  <si>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</si>
  <si>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</si>
  <si>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</si>
  <si>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</si>
  <si>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</si>
  <si>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</si>
  <si>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</si>
  <si>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</si>
  <si>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</si>
  <si>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</si>
  <si>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</si>
  <si>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</si>
  <si>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</si>
  <si>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</si>
  <si>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</si>
  <si>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</si>
  <si>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</si>
  <si>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</si>
  <si>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</si>
  <si>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</si>
  <si>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</si>
  <si>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</si>
  <si>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</si>
  <si>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</si>
  <si>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</si>
  <si>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</si>
  <si>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</si>
  <si>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</si>
  <si>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</si>
  <si>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</si>
  <si>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</si>
  <si>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</si>
  <si>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</si>
  <si>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</si>
  <si>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</si>
  <si>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</si>
  <si>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</si>
  <si>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</si>
  <si>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</si>
  <si>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</si>
  <si>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</si>
  <si>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</si>
  <si>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</si>
  <si>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</si>
  <si>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</si>
  <si>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</si>
  <si>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</si>
  <si>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</si>
  <si>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</si>
  <si>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</si>
  <si>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</si>
  <si>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</si>
  <si>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</si>
  <si>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</si>
  <si>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</si>
  <si>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</si>
  <si>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</si>
  <si>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</si>
  <si>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</si>
  <si>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</si>
  <si>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</si>
  <si>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</si>
  <si>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</si>
  <si>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</si>
  <si>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</si>
  <si>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</si>
  <si>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</si>
  <si>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</si>
  <si>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</si>
  <si>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</si>
  <si>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</si>
  <si>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</si>
  <si>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</si>
  <si>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</si>
  <si>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</si>
  <si>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</si>
  <si>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</si>
  <si>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</si>
  <si>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</si>
  <si>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</si>
  <si>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</si>
  <si>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</si>
  <si>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</si>
  <si>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</si>
  <si>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</si>
  <si>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</si>
  <si>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</si>
  <si>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</si>
  <si>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</si>
  <si>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</si>
  <si>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</si>
  <si>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</si>
  <si>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</si>
  <si>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</si>
  <si>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</si>
  <si>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</si>
  <si>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</si>
  <si>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</si>
  <si>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</si>
  <si>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</si>
  <si>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</si>
  <si>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</si>
  <si>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</si>
  <si>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</si>
  <si>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</si>
  <si>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</si>
  <si>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</si>
  <si>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</si>
  <si>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</si>
  <si>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</si>
  <si>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</si>
  <si>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</si>
  <si>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</si>
  <si>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</si>
  <si>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</si>
  <si>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</si>
  <si>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</si>
  <si>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</si>
  <si>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</si>
  <si>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</si>
  <si>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</si>
  <si>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</si>
  <si>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</si>
  <si>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</si>
  <si>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</si>
  <si>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</si>
  <si>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</si>
  <si>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</si>
  <si>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</si>
  <si>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</si>
  <si>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</si>
  <si>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</si>
  <si>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</si>
  <si>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</si>
  <si>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</si>
  <si>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</si>
  <si>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</si>
  <si>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</si>
  <si>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</si>
  <si>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</si>
  <si>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</si>
  <si>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</si>
  <si>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</si>
  <si>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</si>
  <si>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</si>
  <si>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</si>
  <si>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</si>
  <si>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</si>
  <si>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</si>
  <si>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</si>
  <si>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</si>
  <si>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</si>
  <si>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</si>
  <si>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</si>
  <si>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</si>
  <si>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</si>
  <si>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</si>
  <si>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</si>
  <si>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</si>
  <si>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</si>
  <si>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</si>
  <si>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</si>
  <si>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</si>
  <si>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</si>
  <si>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</si>
  <si>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</si>
  <si>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</si>
  <si>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</si>
  <si>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</si>
  <si>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</si>
  <si>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</si>
  <si>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</si>
  <si>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</si>
  <si>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</si>
  <si>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</si>
  <si>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</si>
  <si>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</si>
  <si>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</si>
  <si>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</si>
  <si>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</si>
  <si>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</si>
  <si>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</si>
  <si>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</si>
  <si>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</si>
  <si>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</si>
  <si>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</si>
  <si>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</si>
  <si>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</si>
  <si>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</si>
  <si>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</si>
  <si>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</si>
  <si>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</si>
  <si>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</si>
  <si>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</si>
  <si>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</si>
  <si>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</si>
  <si>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</si>
  <si>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</si>
  <si>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</si>
  <si>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</si>
  <si>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</si>
  <si>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</si>
  <si>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</si>
  <si>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</si>
  <si>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</si>
  <si>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</si>
  <si>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</si>
  <si>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</si>
  <si>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</si>
  <si>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</si>
  <si>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</si>
  <si>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</si>
  <si>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</si>
  <si>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</si>
  <si>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</si>
  <si>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</si>
  <si>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</si>
  <si>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</si>
  <si>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</si>
  <si>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</si>
  <si>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</si>
  <si>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</si>
  <si>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</si>
  <si>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</si>
  <si>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</si>
  <si>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</si>
  <si>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</si>
  <si>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</si>
  <si>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</si>
  <si>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</si>
  <si>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</si>
  <si>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</si>
  <si>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</si>
  <si>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</si>
  <si>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</si>
  <si>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</si>
  <si>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</si>
  <si>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</si>
  <si>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</si>
  <si>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</si>
  <si>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</si>
  <si>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</si>
  <si>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</si>
  <si>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</si>
  <si>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</si>
  <si>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</si>
  <si>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</si>
  <si>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</si>
  <si>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</si>
  <si>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</si>
  <si>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</si>
  <si>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</si>
  <si>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</si>
  <si>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</si>
  <si>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</si>
  <si>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</si>
  <si>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</si>
  <si>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</si>
  <si>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</si>
  <si>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</si>
  <si>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</si>
  <si>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</si>
  <si>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</si>
  <si>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</si>
  <si>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</si>
  <si>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</si>
  <si>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</si>
  <si>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</si>
  <si>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</si>
  <si>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</si>
  <si>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</si>
  <si>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</si>
  <si>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</si>
  <si>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</si>
  <si>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</si>
  <si>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</si>
  <si>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</si>
  <si>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</si>
  <si>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</si>
  <si>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</si>
  <si>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</si>
  <si>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</si>
  <si>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</si>
  <si>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</si>
  <si>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</si>
  <si>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</si>
  <si>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</si>
  <si>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</si>
  <si>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</si>
  <si>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</si>
  <si>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</si>
  <si>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</si>
  <si>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</si>
  <si>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</si>
  <si>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</si>
  <si>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</si>
  <si>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</si>
  <si>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</si>
  <si>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</si>
  <si>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</si>
  <si>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</si>
  <si>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</si>
  <si>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</si>
  <si>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</si>
  <si>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</si>
  <si>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</si>
  <si>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</si>
  <si>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</si>
  <si>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</si>
  <si>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</si>
  <si>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</si>
  <si>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</si>
  <si>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</si>
  <si>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</si>
  <si>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</si>
  <si>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</si>
  <si>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</si>
  <si>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</si>
  <si>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</si>
  <si>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</si>
  <si>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</si>
  <si>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</si>
  <si>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</si>
  <si>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</si>
  <si>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</si>
  <si>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</si>
  <si>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</si>
  <si>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</si>
  <si>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</si>
  <si>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</si>
  <si>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</si>
  <si>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</si>
  <si>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</si>
  <si>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</si>
  <si>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</si>
  <si>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</si>
  <si>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</si>
  <si>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</si>
  <si>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</si>
  <si>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</si>
  <si>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</si>
  <si>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</si>
  <si>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</si>
  <si>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</si>
  <si>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</si>
  <si>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</si>
  <si>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</si>
  <si>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</si>
  <si>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</si>
  <si>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</si>
  <si>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</si>
  <si>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</si>
  <si>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</si>
  <si>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</si>
  <si>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</si>
  <si>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</si>
  <si>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</si>
  <si>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</si>
  <si>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</si>
  <si>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</si>
  <si>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</si>
  <si>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</si>
  <si>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</si>
  <si>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</si>
  <si>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</si>
  <si>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</si>
  <si>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</si>
  <si>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</si>
  <si>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</si>
  <si>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</si>
  <si>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</si>
  <si>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</si>
  <si>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</si>
  <si>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</si>
  <si>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</si>
  <si>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</si>
  <si>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</si>
  <si>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</si>
  <si>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</si>
  <si>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</si>
  <si>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</si>
  <si>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</si>
  <si>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</si>
  <si>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</si>
  <si>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</si>
  <si>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</si>
  <si>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</si>
  <si>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</si>
  <si>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</si>
  <si>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</si>
  <si>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</si>
  <si>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</si>
  <si>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</si>
  <si>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</si>
  <si>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</si>
  <si>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</si>
  <si>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</si>
  <si>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</si>
  <si>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</si>
  <si>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</si>
  <si>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</si>
  <si>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</si>
  <si>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</si>
  <si>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</si>
  <si>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</si>
  <si>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</si>
  <si>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</si>
  <si>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</si>
  <si>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</si>
  <si>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</si>
  <si>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</si>
  <si>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</si>
  <si>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</si>
  <si>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</si>
  <si>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</si>
  <si>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</si>
  <si>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</si>
  <si>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</si>
  <si>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</si>
  <si>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</si>
  <si>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</si>
  <si>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</si>
  <si>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</si>
  <si>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</si>
  <si>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</si>
  <si>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</si>
  <si>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</si>
  <si>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</si>
  <si>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</si>
  <si>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</si>
  <si>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</si>
  <si>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</si>
  <si>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</si>
  <si>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</si>
  <si>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</si>
  <si>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</si>
  <si>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</si>
  <si>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</si>
  <si>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</si>
  <si>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</si>
  <si>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</si>
  <si>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</si>
  <si>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</si>
  <si>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</si>
  <si>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</si>
  <si>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</si>
  <si>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</si>
  <si>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</si>
  <si>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</si>
  <si>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</si>
  <si>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</si>
  <si>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</si>
  <si>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</si>
  <si>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</si>
  <si>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</si>
  <si>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</si>
  <si>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</si>
  <si>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</si>
  <si>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</si>
  <si>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</si>
  <si>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</si>
  <si>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</si>
  <si>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</si>
  <si>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</si>
  <si>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</si>
  <si>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</si>
  <si>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</si>
  <si>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</si>
  <si>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</si>
  <si>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</si>
  <si>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</si>
  <si>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</si>
  <si>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</si>
  <si>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</si>
  <si>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</si>
  <si>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</si>
  <si>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</si>
  <si>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</si>
  <si>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</si>
  <si>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</si>
  <si>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</si>
  <si>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</si>
  <si>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</si>
  <si>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</si>
  <si>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</si>
  <si>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</si>
  <si>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</si>
  <si>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</si>
  <si>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</si>
  <si>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</si>
  <si>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</si>
  <si>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</si>
  <si>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</si>
  <si>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</si>
  <si>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</si>
  <si>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</si>
  <si>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</si>
  <si>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</si>
  <si>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</si>
  <si>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</si>
  <si>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</si>
  <si>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</si>
  <si>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</si>
  <si>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</si>
  <si>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</si>
  <si>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</si>
  <si>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</si>
  <si>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</si>
  <si>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</si>
  <si>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</si>
  <si>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</si>
  <si>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</si>
  <si>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</si>
  <si>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</si>
  <si>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</si>
  <si>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</si>
  <si>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</si>
  <si>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</si>
  <si>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</si>
  <si>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</si>
  <si>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</si>
  <si>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</si>
  <si>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</si>
  <si>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</si>
  <si>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</si>
  <si>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</si>
  <si>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</si>
  <si>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</si>
  <si>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</si>
  <si>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</si>
  <si>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</si>
  <si>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</si>
  <si>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</si>
  <si>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</si>
  <si>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</si>
  <si>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</si>
  <si>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</si>
  <si>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</si>
  <si>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</si>
  <si>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</si>
  <si>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</si>
  <si>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</si>
  <si>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</si>
  <si>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</si>
  <si>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</si>
  <si>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</si>
  <si>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</si>
  <si>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</si>
  <si>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</si>
  <si>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</si>
  <si>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</si>
  <si>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</si>
  <si>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</si>
  <si>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</si>
  <si>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</si>
  <si>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</si>
  <si>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</si>
  <si>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</si>
  <si>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</si>
  <si>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</si>
  <si>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</si>
  <si>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</si>
  <si>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</si>
  <si>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</si>
  <si>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</si>
  <si>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</si>
  <si>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</si>
  <si>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</si>
  <si>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</si>
  <si>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</si>
  <si>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</si>
  <si>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</si>
  <si>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</si>
  <si>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</si>
  <si>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</si>
  <si>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</si>
  <si>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</si>
  <si>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</si>
  <si>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</si>
  <si>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</si>
  <si>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</si>
  <si>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</si>
  <si>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</si>
  <si>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</si>
  <si>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</si>
  <si>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</si>
  <si>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</si>
  <si>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</si>
  <si>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</si>
  <si>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</si>
  <si>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</si>
  <si>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</si>
  <si>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</si>
  <si>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</si>
  <si>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</si>
  <si>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</si>
  <si>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</si>
  <si>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</si>
  <si>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</si>
  <si>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</si>
  <si>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</si>
  <si>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</si>
  <si>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</si>
  <si>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</si>
  <si>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</si>
  <si>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</si>
  <si>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</si>
  <si>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</si>
  <si>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</si>
  <si>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</si>
  <si>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</si>
  <si>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</si>
  <si>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</si>
  <si>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</si>
  <si>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</si>
  <si>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</si>
  <si>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</si>
  <si>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</si>
  <si>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</si>
  <si>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</si>
  <si>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</si>
  <si>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</si>
  <si>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</si>
  <si>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</si>
  <si>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</si>
  <si>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</si>
  <si>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</si>
  <si>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</si>
  <si>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</si>
  <si>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</si>
  <si>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</si>
  <si>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</si>
  <si>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</si>
  <si>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</si>
  <si>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</si>
  <si>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</si>
  <si>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</si>
  <si>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</si>
  <si>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</si>
  <si>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</si>
  <si>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</si>
  <si>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</si>
  <si>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</si>
  <si>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</si>
  <si>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</si>
  <si>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</si>
  <si>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</si>
  <si>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</si>
  <si>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</si>
  <si>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</si>
  <si>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</si>
  <si>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</si>
  <si>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</si>
  <si>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</si>
  <si>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</si>
  <si>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</si>
  <si>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</si>
  <si>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</si>
  <si>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</si>
  <si>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</si>
  <si>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</si>
  <si>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</si>
  <si>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</si>
  <si>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</si>
  <si>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</si>
  <si>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</si>
  <si>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</si>
  <si>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</si>
  <si>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</si>
  <si>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</si>
  <si>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</si>
  <si>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</si>
  <si>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</si>
  <si>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</si>
  <si>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</si>
  <si>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</si>
  <si>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</si>
  <si>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</si>
  <si>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</si>
  <si>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</si>
  <si>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</si>
  <si>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</si>
  <si>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</si>
  <si>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</si>
  <si>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</si>
  <si>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</si>
  <si>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</si>
  <si>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</si>
  <si>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</si>
  <si>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</si>
  <si>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</si>
  <si>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</si>
  <si>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</si>
  <si>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</si>
  <si>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</si>
  <si>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</si>
  <si>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</si>
  <si>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</si>
  <si>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</si>
  <si>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</si>
  <si>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</si>
  <si>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</si>
  <si>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</si>
  <si>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</si>
  <si>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</si>
  <si>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</si>
  <si>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</si>
  <si>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</si>
  <si>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</si>
  <si>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</si>
  <si>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</si>
  <si>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</si>
  <si>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</si>
  <si>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</si>
  <si>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</si>
  <si>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</si>
  <si>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</si>
  <si>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</si>
  <si>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</si>
  <si>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</si>
  <si>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</si>
  <si>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</si>
  <si>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</si>
  <si>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</si>
  <si>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</si>
  <si>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</si>
  <si>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</si>
  <si>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</si>
  <si>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</si>
  <si>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</si>
  <si>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</si>
  <si>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</si>
  <si>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</si>
  <si>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</si>
  <si>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</si>
  <si>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</si>
  <si>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</si>
  <si>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</si>
  <si>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</si>
  <si>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</si>
  <si>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</si>
  <si>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</si>
  <si>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</si>
  <si>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</si>
  <si>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</si>
  <si>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</si>
  <si>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</si>
  <si>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</si>
  <si>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</si>
  <si>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</si>
  <si>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</si>
  <si>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</si>
  <si>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</si>
  <si>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</si>
  <si>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</si>
  <si>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</si>
  <si>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</si>
  <si>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</si>
  <si>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</si>
  <si>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</si>
  <si>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</si>
  <si>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</si>
  <si>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</si>
  <si>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</si>
  <si>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</si>
  <si>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</si>
  <si>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</si>
  <si>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</si>
  <si>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</si>
  <si>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</si>
  <si>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</si>
  <si>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</si>
  <si>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</si>
  <si>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</si>
  <si>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</si>
  <si>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</si>
  <si>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</si>
  <si>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</si>
  <si>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</si>
  <si>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</si>
  <si>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</si>
  <si>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</si>
  <si>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</si>
  <si>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</si>
  <si>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</si>
  <si>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</si>
  <si>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</si>
  <si>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</si>
  <si>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</si>
  <si>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</si>
  <si>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</si>
  <si>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</si>
  <si>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</si>
  <si>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</si>
  <si>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</si>
  <si>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</si>
  <si>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</si>
  <si>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</si>
  <si>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</si>
  <si>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</si>
  <si>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</si>
  <si>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</si>
  <si>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</si>
  <si>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</si>
  <si>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</si>
  <si>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</si>
  <si>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</si>
  <si>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</si>
  <si>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</si>
  <si>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</si>
  <si>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</si>
  <si>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</si>
  <si>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</si>
  <si>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</si>
  <si>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</si>
  <si>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</si>
  <si>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</si>
  <si>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</si>
  <si>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</si>
  <si>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</si>
  <si>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</si>
  <si>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</si>
  <si>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</si>
  <si>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</si>
  <si>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</si>
  <si>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</si>
  <si>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</si>
  <si>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</si>
  <si>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</si>
  <si>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</si>
  <si>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</si>
  <si>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</si>
  <si>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</si>
  <si>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</si>
  <si>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</si>
  <si>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</si>
  <si>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</si>
  <si>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</si>
  <si>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</si>
  <si>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</si>
  <si>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</si>
  <si>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</si>
  <si>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</si>
  <si>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</si>
  <si>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</si>
  <si>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</si>
  <si>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</si>
  <si>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</si>
  <si>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</si>
  <si>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</si>
  <si>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</si>
  <si>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</si>
  <si>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</si>
  <si>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</si>
  <si>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</si>
  <si>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</si>
  <si>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</si>
  <si>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</si>
  <si>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</si>
  <si>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</si>
  <si>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</si>
  <si>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</si>
  <si>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</si>
  <si>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</si>
  <si>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</si>
  <si>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</si>
  <si>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</si>
  <si>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</si>
  <si>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</si>
  <si>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</si>
  <si>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</si>
  <si>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</si>
  <si>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</si>
  <si>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</si>
  <si>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</si>
  <si>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</si>
  <si>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</si>
  <si>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</si>
  <si>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</si>
  <si>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</si>
  <si>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</si>
  <si>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</si>
  <si>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</si>
  <si>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</si>
  <si>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</si>
  <si>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</si>
  <si>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</si>
  <si>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</si>
  <si>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</si>
  <si>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</si>
  <si>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</si>
  <si>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</si>
  <si>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</si>
  <si>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</si>
  <si>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</si>
  <si>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</si>
  <si>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</si>
  <si>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</si>
  <si>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</si>
  <si>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</si>
  <si>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</si>
  <si>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</si>
  <si>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</si>
  <si>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</si>
  <si>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</si>
  <si>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</si>
  <si>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</si>
  <si>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</si>
  <si>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</si>
  <si>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</si>
  <si>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</si>
  <si>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</si>
  <si>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</si>
  <si>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</si>
  <si>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</si>
  <si>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</si>
  <si>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</si>
  <si>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</si>
  <si>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</si>
  <si>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</si>
  <si>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</si>
  <si>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</si>
  <si>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</si>
  <si>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</si>
  <si>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</si>
  <si>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</si>
  <si>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</si>
  <si>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</si>
  <si>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</si>
  <si>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</si>
  <si>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</si>
  <si>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</si>
  <si>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</si>
  <si>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</si>
  <si>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</si>
  <si>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</si>
  <si>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</si>
  <si>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</si>
  <si>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</si>
  <si>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</si>
  <si>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</si>
  <si>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</si>
  <si>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</si>
  <si>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</si>
  <si>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</si>
  <si>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</si>
  <si>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</si>
  <si>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</si>
  <si>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</si>
  <si>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</si>
  <si>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</si>
  <si>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</si>
  <si>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</si>
  <si>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</si>
  <si>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</si>
  <si>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</si>
  <si>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</si>
  <si>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</si>
  <si>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</si>
  <si>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</si>
  <si>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</si>
  <si>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</si>
  <si>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</si>
  <si>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</si>
  <si>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</si>
  <si>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</si>
  <si>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</si>
  <si>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</si>
  <si>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</si>
  <si>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</si>
  <si>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</si>
  <si>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</si>
  <si>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</si>
  <si>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</si>
  <si>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</si>
  <si>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</si>
  <si>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</si>
  <si>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</si>
  <si>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</si>
  <si>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</si>
  <si>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</si>
  <si>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</si>
  <si>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</si>
  <si>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</si>
  <si>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</si>
  <si>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</si>
  <si>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</si>
  <si>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</si>
  <si>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</si>
  <si>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</si>
  <si>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</si>
  <si>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</si>
  <si>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</si>
  <si>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</si>
  <si>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</si>
  <si>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</si>
  <si>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</si>
  <si>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</si>
  <si>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</si>
  <si>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</si>
  <si>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</si>
  <si>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</si>
  <si>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</si>
  <si>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</si>
  <si>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</si>
  <si>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</si>
  <si>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</si>
  <si>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</si>
  <si>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</si>
  <si>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</si>
  <si>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</si>
  <si>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</si>
  <si>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</si>
  <si>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</si>
  <si>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</si>
  <si>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</si>
  <si>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</si>
  <si>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</si>
  <si>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</si>
  <si>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</si>
  <si>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</si>
  <si>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</si>
  <si>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</si>
  <si>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</si>
  <si>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</si>
  <si>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</si>
  <si>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</si>
  <si>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</si>
  <si>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</si>
  <si>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</si>
  <si>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</si>
  <si>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</si>
  <si>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</si>
  <si>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</si>
  <si>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</si>
  <si>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</si>
  <si>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</si>
  <si>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</si>
  <si>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</si>
  <si>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</si>
  <si>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</si>
  <si>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</si>
  <si>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</si>
  <si>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</si>
  <si>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</si>
  <si>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</si>
  <si>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</si>
  <si>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</si>
  <si>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</si>
  <si>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</si>
  <si>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</si>
  <si>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</si>
  <si>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</si>
  <si>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</si>
  <si>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</si>
  <si>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</si>
  <si>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</si>
  <si>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</si>
  <si>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</si>
  <si>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</si>
  <si>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</si>
  <si>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</si>
  <si>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</si>
  <si>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</si>
  <si>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</si>
  <si>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</si>
  <si>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</si>
  <si>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</si>
  <si>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</si>
  <si>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</si>
  <si>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</si>
  <si>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</si>
  <si>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</si>
  <si>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</si>
  <si>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</si>
  <si>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</si>
  <si>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</si>
  <si>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</si>
  <si>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</si>
  <si>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</si>
  <si>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</si>
  <si>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</si>
  <si>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</si>
  <si>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</si>
  <si>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</si>
  <si>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</si>
  <si>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</si>
  <si>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</si>
  <si>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</si>
  <si>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</si>
  <si>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</si>
  <si>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</si>
  <si>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</si>
  <si>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</si>
  <si>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</si>
  <si>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</si>
  <si>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</si>
  <si>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</si>
  <si>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</si>
  <si>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</si>
  <si>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</si>
  <si>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</si>
  <si>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</si>
  <si>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</si>
  <si>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</si>
  <si>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</si>
  <si>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</si>
  <si>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</si>
  <si>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</si>
  <si>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</si>
  <si>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</si>
  <si>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</si>
  <si>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</si>
  <si>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</si>
  <si>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</si>
  <si>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</si>
  <si>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</si>
  <si>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</si>
  <si>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</si>
  <si>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</si>
  <si>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</si>
  <si>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</si>
  <si>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</si>
  <si>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</si>
  <si>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</si>
  <si>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</si>
  <si>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</si>
  <si>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</si>
  <si>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</si>
  <si>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</si>
  <si>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</si>
  <si>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</si>
  <si>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</si>
  <si>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</si>
  <si>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</si>
  <si>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</si>
  <si>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</si>
  <si>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</si>
  <si>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</si>
  <si>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</si>
  <si>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</si>
  <si>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</si>
  <si>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</si>
  <si>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</si>
  <si>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</si>
  <si>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</si>
  <si>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</si>
  <si>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</si>
  <si>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</si>
  <si>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</si>
  <si>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</si>
  <si>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</si>
  <si>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</si>
  <si>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</si>
  <si>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</si>
  <si>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</si>
  <si>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</si>
  <si>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</si>
  <si>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</si>
  <si>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</si>
  <si>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</si>
  <si>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</si>
  <si>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</si>
  <si>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</si>
  <si>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</si>
  <si>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</si>
  <si>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</si>
  <si>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</si>
  <si>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</si>
  <si>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</si>
  <si>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</si>
  <si>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</si>
  <si>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</si>
  <si>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</si>
  <si>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</si>
  <si>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</si>
  <si>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</si>
  <si>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</si>
  <si>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</si>
  <si>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</si>
  <si>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</si>
  <si>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</si>
  <si>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</si>
  <si>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</si>
  <si>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</si>
  <si>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</si>
  <si>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</si>
  <si>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</si>
  <si>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</si>
  <si>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</si>
  <si>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</si>
  <si>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</si>
  <si>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</si>
  <si>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</si>
  <si>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</si>
  <si>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</si>
  <si>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</si>
  <si>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</si>
  <si>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</si>
  <si>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</si>
  <si>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</si>
  <si>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</si>
  <si>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</si>
  <si>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</si>
  <si>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</si>
  <si>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</si>
  <si>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</si>
  <si>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</si>
  <si>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</si>
  <si>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</si>
  <si>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</si>
  <si>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</si>
  <si>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</si>
  <si>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</si>
  <si>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</si>
  <si>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</si>
  <si>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</si>
  <si>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</si>
  <si>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</si>
  <si>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</si>
  <si>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</si>
  <si>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</si>
  <si>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</si>
  <si>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</si>
  <si>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</si>
  <si>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</si>
  <si>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</si>
  <si>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</si>
  <si>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</si>
  <si>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</si>
  <si>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</si>
  <si>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</si>
  <si>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</si>
  <si>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</si>
  <si>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</si>
  <si>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</si>
  <si>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</si>
  <si>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</si>
  <si>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</si>
  <si>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</si>
  <si>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</si>
  <si>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</si>
  <si>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</si>
  <si>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</si>
  <si>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</si>
  <si>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</si>
  <si>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</si>
  <si>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</si>
  <si>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</si>
  <si>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</si>
  <si>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</si>
  <si>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</si>
  <si>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</si>
  <si>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</si>
  <si>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</si>
  <si>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</si>
  <si>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</si>
  <si>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</si>
  <si>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</si>
  <si>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</si>
  <si>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</si>
  <si>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</si>
  <si>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</si>
  <si>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</si>
  <si>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</si>
  <si>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</si>
  <si>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</si>
  <si>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</si>
  <si>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</si>
  <si>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</si>
  <si>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</si>
  <si>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</si>
  <si>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</si>
  <si>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</si>
  <si>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</si>
  <si>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</si>
  <si>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</si>
  <si>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</si>
  <si>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</si>
  <si>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</si>
  <si>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</si>
  <si>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</si>
  <si>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</si>
  <si>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</si>
  <si>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</si>
  <si>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</si>
  <si>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</si>
  <si>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</si>
  <si>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</si>
  <si>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</si>
  <si>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</si>
  <si>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</si>
  <si>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</si>
  <si>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</si>
  <si>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</si>
  <si>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</si>
  <si>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</si>
  <si>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</si>
  <si>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</si>
  <si>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</si>
  <si>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</si>
  <si>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</si>
  <si>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</si>
  <si>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</si>
  <si>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</si>
  <si>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</si>
  <si>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</si>
  <si>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</si>
  <si>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</si>
  <si>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</si>
  <si>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</si>
  <si>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</si>
  <si>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</si>
  <si>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</si>
  <si>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</si>
  <si>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</si>
  <si>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</si>
  <si>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</si>
  <si>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</si>
  <si>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</si>
  <si>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</si>
  <si>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</si>
  <si>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</si>
  <si>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</si>
  <si>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</si>
  <si>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</si>
  <si>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</si>
  <si>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</si>
  <si>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</si>
  <si>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</si>
  <si>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</si>
  <si>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</si>
  <si>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</si>
  <si>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</si>
  <si>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</si>
  <si>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</si>
  <si>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</si>
  <si>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</si>
  <si>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</si>
  <si>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</si>
  <si>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</si>
  <si>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</si>
  <si>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</si>
  <si>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</si>
  <si>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</si>
  <si>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</si>
  <si>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</si>
  <si>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</si>
  <si>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</si>
  <si>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</si>
  <si>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</si>
  <si>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</si>
  <si>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</si>
  <si>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</si>
  <si>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</si>
  <si>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</si>
  <si>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</si>
  <si>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</si>
  <si>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</si>
  <si>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</si>
  <si>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</si>
  <si>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</si>
  <si>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</si>
  <si>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</si>
  <si>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</si>
  <si>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</si>
  <si>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</si>
  <si>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</si>
  <si>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</si>
  <si>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</si>
  <si>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</si>
  <si>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</si>
  <si>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</si>
  <si>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</si>
  <si>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</si>
  <si>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</si>
  <si>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</si>
  <si>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</si>
  <si>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</si>
  <si>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</si>
  <si>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</si>
  <si>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</si>
  <si>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</si>
  <si>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</si>
  <si>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</si>
  <si>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</si>
  <si>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</si>
  <si>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</si>
  <si>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</si>
  <si>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</si>
  <si>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</si>
  <si>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</si>
  <si>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</si>
  <si>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</si>
  <si>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</si>
  <si>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</si>
  <si>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</si>
  <si>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</si>
  <si>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</si>
  <si>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</si>
  <si>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</si>
  <si>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</si>
  <si>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</si>
  <si>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</si>
  <si>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</si>
  <si>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</si>
  <si>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</si>
  <si>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</si>
  <si>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</si>
  <si>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</si>
  <si>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</si>
  <si>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</si>
  <si>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</si>
  <si>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</si>
  <si>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</si>
  <si>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</si>
  <si>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</si>
  <si>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</si>
  <si>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</si>
  <si>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</si>
  <si>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</si>
  <si>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</si>
  <si>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</si>
  <si>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</si>
  <si>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</si>
  <si>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</si>
  <si>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</si>
  <si>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</si>
  <si>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</si>
  <si>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</si>
  <si>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</si>
  <si>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</si>
  <si>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</si>
  <si>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</si>
  <si>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</si>
  <si>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</si>
  <si>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</si>
  <si>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</si>
  <si>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</si>
  <si>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</si>
  <si>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</si>
  <si>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</si>
  <si>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</si>
  <si>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</si>
  <si>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</si>
  <si>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</si>
  <si>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</si>
  <si>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</si>
  <si>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</si>
  <si>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</si>
  <si>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</si>
  <si>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</si>
  <si>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</si>
  <si>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</si>
  <si>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</si>
  <si>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</si>
  <si>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</si>
  <si>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</si>
  <si>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</si>
  <si>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</si>
  <si>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</si>
  <si>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</si>
  <si>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</si>
  <si>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</si>
  <si>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</si>
  <si>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</si>
  <si>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</si>
  <si>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</si>
  <si>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</si>
  <si>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</si>
  <si>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</si>
  <si>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</si>
  <si>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</si>
  <si>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</si>
  <si>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</si>
  <si>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</si>
  <si>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</si>
  <si>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</si>
  <si>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</si>
  <si>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</si>
  <si>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</si>
  <si>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</si>
  <si>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</si>
  <si>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</si>
  <si>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</si>
  <si>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</si>
  <si>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</si>
  <si>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</si>
  <si>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</si>
  <si>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</si>
  <si>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</si>
  <si>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</si>
  <si>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</si>
  <si>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</si>
  <si>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</si>
  <si>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</si>
  <si>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</si>
  <si>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</si>
  <si>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</si>
  <si>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</si>
  <si>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</si>
  <si>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</si>
  <si>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</si>
  <si>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</si>
  <si>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</si>
  <si>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</si>
  <si>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</si>
  <si>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</si>
  <si>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</si>
  <si>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</si>
  <si>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</si>
  <si>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</si>
  <si>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</si>
  <si>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</si>
  <si>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</si>
  <si>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</si>
  <si>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</si>
  <si>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</si>
  <si>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</si>
  <si>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</si>
  <si>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</si>
  <si>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</si>
  <si>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</si>
  <si>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</si>
  <si>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</si>
  <si>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</si>
  <si>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</si>
  <si>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</si>
  <si>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</si>
  <si>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</si>
  <si>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</si>
  <si>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</si>
  <si>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</si>
  <si>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</si>
  <si>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</si>
  <si>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</si>
  <si>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</si>
  <si>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</si>
  <si>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</si>
  <si>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</si>
  <si>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</si>
  <si>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</si>
  <si>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</si>
  <si>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</si>
  <si>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</si>
  <si>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</si>
  <si>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</si>
  <si>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</si>
  <si>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</si>
  <si>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</si>
  <si>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</si>
  <si>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</si>
  <si>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</si>
  <si>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</si>
  <si>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</si>
  <si>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</si>
  <si>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</si>
  <si>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</si>
  <si>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</si>
  <si>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</si>
  <si>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</si>
  <si>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</si>
  <si>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</si>
  <si>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</si>
  <si>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</si>
  <si>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</si>
  <si>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</si>
  <si>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</si>
  <si>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</si>
  <si>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</si>
  <si>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</si>
  <si>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</si>
  <si>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</si>
  <si>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</si>
  <si>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</si>
  <si>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</si>
  <si>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</si>
  <si>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</si>
  <si>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</si>
  <si>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</si>
  <si>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</si>
  <si>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</si>
  <si>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</si>
  <si>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</si>
  <si>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</si>
  <si>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</si>
  <si>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</si>
  <si>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</si>
  <si>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</si>
  <si>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</si>
  <si>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</si>
  <si>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</si>
  <si>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</si>
  <si>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</si>
  <si>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</si>
  <si>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</si>
  <si>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</si>
  <si>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</si>
  <si>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</si>
  <si>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</si>
  <si>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</si>
  <si>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</si>
  <si>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</si>
  <si>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</si>
  <si>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</si>
  <si>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</si>
  <si>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</si>
  <si>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</si>
  <si>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</si>
  <si>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</si>
  <si>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</si>
  <si>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</si>
  <si>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</si>
  <si>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</si>
  <si>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</si>
  <si>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</si>
  <si>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</si>
  <si>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</si>
  <si>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</si>
  <si>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</si>
  <si>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</si>
  <si>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</si>
  <si>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</si>
  <si>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</si>
  <si>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</si>
  <si>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</si>
  <si>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</si>
  <si>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</si>
  <si>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</si>
  <si>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</si>
  <si>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</si>
  <si>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</si>
  <si>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</si>
  <si>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</si>
  <si>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</si>
  <si>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</si>
  <si>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</si>
  <si>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</si>
  <si>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</si>
  <si>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</si>
  <si>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</si>
  <si>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</si>
  <si>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</si>
  <si>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</si>
  <si>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</si>
  <si>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</si>
  <si>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</si>
  <si>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</si>
  <si>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</si>
  <si>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</si>
  <si>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</si>
  <si>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</si>
  <si>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</si>
  <si>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</si>
  <si>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</si>
  <si>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</si>
  <si>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</si>
  <si>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</si>
  <si>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</si>
  <si>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</si>
  <si>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</si>
  <si>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</si>
  <si>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</si>
  <si>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</si>
  <si>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</si>
  <si>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</si>
  <si>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</si>
  <si>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</si>
  <si>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</si>
  <si>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</si>
  <si>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</si>
  <si>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</si>
  <si>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</si>
  <si>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</si>
  <si>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</si>
  <si>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</si>
  <si>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</si>
  <si>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</si>
  <si>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</si>
  <si>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</si>
  <si>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</si>
  <si>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</si>
  <si>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</si>
  <si>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</si>
  <si>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</si>
  <si>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</si>
  <si>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</si>
  <si>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</si>
  <si>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</si>
  <si>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</si>
  <si>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</si>
  <si>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</si>
  <si>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</si>
  <si>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</si>
  <si>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</si>
  <si>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</si>
  <si>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</si>
  <si>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</si>
  <si>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</si>
  <si>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</si>
  <si>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</si>
  <si>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</si>
  <si>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</si>
  <si>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</si>
  <si>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</si>
  <si>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</si>
  <si>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</si>
  <si>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</si>
  <si>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</si>
  <si>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</si>
  <si>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</si>
  <si>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</si>
  <si>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</si>
  <si>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</si>
  <si>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</si>
  <si>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</si>
  <si>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</si>
  <si>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</si>
  <si>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</si>
  <si>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</si>
  <si>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</si>
  <si>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</si>
  <si>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</si>
  <si>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</si>
  <si>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</si>
  <si>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</si>
  <si>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</si>
  <si>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</si>
  <si>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</si>
  <si>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</si>
  <si>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</si>
  <si>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</si>
  <si>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</si>
  <si>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</si>
  <si>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</si>
  <si>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</si>
  <si>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</si>
  <si>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</si>
  <si>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</si>
  <si>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</si>
  <si>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</si>
  <si>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</si>
  <si>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</si>
  <si>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</si>
  <si>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</si>
  <si>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</si>
  <si>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</si>
  <si>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</si>
  <si>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</si>
  <si>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</si>
  <si>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</si>
  <si>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</si>
  <si>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</si>
  <si>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</si>
  <si>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</si>
  <si>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</si>
  <si>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</si>
  <si>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</si>
  <si>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</si>
  <si>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</si>
  <si>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</si>
  <si>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</si>
  <si>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</si>
  <si>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</si>
  <si>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</si>
  <si>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</si>
  <si>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</si>
  <si>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</si>
  <si>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</si>
  <si>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</si>
  <si>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</si>
  <si>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</si>
  <si>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</si>
  <si>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</si>
  <si>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</si>
  <si>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</si>
  <si>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</si>
  <si>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</si>
  <si>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</si>
  <si>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</si>
  <si>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</si>
  <si>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</si>
  <si>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</si>
  <si>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</si>
  <si>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</si>
  <si>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</si>
  <si>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</si>
  <si>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</si>
  <si>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</si>
  <si>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</si>
  <si>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</si>
  <si>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</si>
  <si>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</si>
  <si>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</si>
  <si>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</si>
  <si>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</si>
  <si>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</si>
  <si>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</si>
  <si>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</si>
  <si>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</si>
  <si>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</si>
  <si>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</si>
  <si>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</si>
  <si>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</si>
  <si>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</si>
  <si>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</si>
  <si>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</si>
  <si>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</si>
  <si>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</si>
  <si>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</si>
  <si>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</si>
  <si>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</si>
  <si>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</si>
  <si>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</si>
  <si>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</si>
  <si>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</si>
  <si>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</si>
  <si>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</si>
  <si>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</si>
  <si>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</si>
  <si>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</si>
  <si>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</si>
  <si>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</si>
  <si>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</si>
  <si>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</si>
  <si>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</si>
  <si>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</si>
  <si>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</si>
  <si>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</si>
  <si>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</si>
  <si>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</si>
  <si>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</si>
  <si>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</si>
  <si>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</si>
  <si>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</si>
  <si>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</si>
  <si>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</si>
  <si>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</si>
  <si>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</si>
  <si>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</si>
  <si>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</si>
  <si>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</si>
  <si>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</si>
  <si>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</si>
  <si>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</si>
  <si>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</si>
  <si>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</si>
  <si>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</si>
  <si>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</si>
  <si>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</si>
  <si>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</si>
  <si>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</si>
  <si>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</si>
  <si>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</si>
  <si>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</si>
  <si>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</si>
  <si>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</si>
  <si>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</si>
  <si>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</si>
  <si>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</si>
  <si>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</si>
  <si>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</si>
  <si>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</si>
  <si>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</si>
  <si>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</si>
  <si>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</si>
  <si>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</si>
  <si>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</si>
  <si>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</si>
  <si>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</si>
  <si>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</si>
  <si>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</si>
  <si>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</si>
  <si>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</si>
  <si>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</si>
  <si>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</si>
  <si>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</si>
  <si>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</si>
  <si>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</si>
  <si>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</si>
  <si>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</si>
  <si>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</si>
  <si>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</si>
  <si>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</si>
  <si>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</si>
  <si>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</si>
  <si>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</si>
  <si>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</si>
  <si>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</si>
  <si>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</si>
  <si>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</si>
  <si>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</si>
  <si>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</si>
  <si>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</si>
  <si>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</si>
  <si>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</si>
  <si>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</si>
  <si>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</si>
  <si>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</si>
  <si>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</si>
  <si>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</si>
  <si>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</si>
  <si>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</si>
  <si>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</si>
  <si>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</si>
  <si>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</si>
  <si>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</si>
  <si>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</si>
  <si>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</si>
  <si>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</si>
  <si>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</si>
  <si>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</si>
  <si>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</si>
  <si>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</si>
  <si>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</si>
  <si>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</si>
  <si>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</si>
  <si>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</si>
  <si>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</si>
  <si>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</si>
  <si>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</si>
  <si>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</si>
  <si>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</si>
  <si>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</si>
  <si>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</si>
  <si>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</si>
  <si>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</si>
  <si>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</si>
  <si>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</si>
  <si>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</si>
  <si>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</si>
  <si>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</si>
  <si>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</si>
  <si>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</si>
  <si>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</si>
  <si>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</si>
  <si>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</si>
  <si>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</si>
  <si>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</si>
  <si>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</si>
  <si>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</si>
  <si>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</si>
  <si>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</si>
  <si>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</si>
  <si>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</si>
  <si>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</si>
  <si>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</si>
  <si>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</si>
  <si>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</si>
  <si>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</si>
  <si>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</si>
  <si>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</si>
  <si>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</si>
  <si>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</si>
  <si>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</si>
  <si>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</si>
  <si>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</si>
  <si>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</si>
  <si>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</si>
  <si>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</si>
  <si>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</si>
  <si>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</si>
  <si>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</si>
  <si>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</si>
  <si>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</si>
  <si>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</si>
  <si>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</si>
  <si>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</si>
  <si>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</si>
  <si>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</si>
  <si>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</si>
  <si>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</si>
  <si>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</si>
  <si>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</si>
  <si>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</si>
  <si>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</si>
  <si>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</si>
  <si>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</si>
  <si>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</si>
  <si>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</si>
  <si>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</si>
  <si>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</si>
  <si>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</si>
  <si>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</si>
  <si>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</si>
  <si>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</si>
  <si>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</si>
  <si>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</si>
  <si>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</si>
  <si>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</si>
  <si>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</si>
  <si>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</si>
  <si>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</si>
  <si>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</si>
  <si>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</si>
  <si>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</si>
  <si>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</si>
  <si>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</si>
  <si>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</si>
  <si>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</si>
  <si>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</si>
  <si>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</si>
  <si>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</si>
  <si>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</si>
  <si>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</si>
  <si>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</si>
  <si>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</si>
  <si>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</si>
  <si>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</si>
  <si>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</si>
  <si>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</si>
  <si>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</si>
  <si>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</si>
  <si>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</si>
  <si>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</si>
  <si>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</si>
  <si>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</si>
  <si>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</si>
  <si>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</si>
  <si>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</si>
  <si>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</si>
  <si>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</si>
  <si>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</si>
  <si>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</si>
  <si>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</si>
  <si>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</si>
  <si>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</si>
  <si>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</si>
  <si>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</si>
  <si>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</si>
  <si>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</si>
  <si>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</si>
  <si>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</si>
  <si>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</si>
  <si>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</si>
  <si>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</si>
  <si>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</si>
  <si>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</si>
  <si>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</si>
  <si>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</si>
  <si>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</si>
  <si>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</si>
  <si>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</si>
  <si>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</si>
  <si>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</si>
  <si>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</si>
  <si>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</si>
  <si>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</si>
  <si>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</si>
  <si>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</si>
  <si>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</si>
  <si>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</si>
  <si>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</si>
  <si>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</si>
  <si>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</si>
  <si>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</si>
  <si>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</si>
  <si>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</si>
  <si>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</si>
  <si>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</si>
  <si>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</si>
  <si>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</si>
  <si>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</si>
  <si>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</si>
  <si>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</si>
  <si>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</si>
  <si>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</si>
  <si>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</si>
  <si>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</si>
  <si>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</si>
  <si>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</si>
  <si>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</si>
  <si>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</si>
  <si>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</si>
  <si>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</si>
  <si>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</si>
  <si>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</si>
  <si>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</si>
  <si>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</si>
  <si>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</si>
  <si>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</si>
  <si>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</si>
  <si>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</si>
  <si>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</si>
  <si>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</si>
  <si>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</si>
  <si>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</si>
  <si>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</si>
  <si>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</si>
  <si>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</si>
  <si>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</si>
  <si>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</si>
  <si>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</si>
  <si>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</si>
  <si>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</si>
  <si>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</si>
  <si>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</si>
  <si>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</si>
  <si>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</si>
  <si>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</si>
  <si>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</si>
  <si>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</si>
  <si>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</si>
  <si>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</si>
  <si>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</si>
  <si>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</si>
  <si>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</si>
  <si>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</si>
  <si>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</si>
  <si>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</si>
  <si>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</si>
  <si>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</si>
  <si>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</si>
  <si>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</si>
  <si>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</si>
  <si>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</si>
  <si>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</si>
  <si>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</si>
  <si>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</si>
  <si>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</si>
  <si>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</si>
  <si>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</si>
  <si>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</si>
  <si>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</si>
  <si>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</si>
  <si>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</si>
  <si>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</si>
  <si>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</si>
  <si>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</si>
  <si>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</si>
  <si>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</si>
  <si>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</si>
  <si>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</si>
  <si>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</si>
  <si>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</si>
  <si>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</si>
  <si>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</si>
  <si>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</si>
  <si>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</si>
  <si>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</si>
  <si>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</si>
  <si>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</si>
  <si>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</si>
  <si>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</si>
  <si>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</si>
  <si>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</si>
  <si>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</si>
  <si>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</si>
  <si>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</si>
  <si>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</si>
  <si>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</si>
  <si>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</si>
  <si>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</si>
  <si>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</si>
  <si>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</si>
  <si>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</si>
  <si>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</si>
  <si>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</si>
  <si>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</si>
  <si>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</si>
  <si>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</si>
  <si>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</si>
  <si>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</si>
  <si>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</si>
  <si>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</si>
  <si>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</si>
  <si>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</si>
  <si>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</si>
  <si>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</si>
  <si>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</si>
  <si>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</si>
  <si>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</si>
  <si>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</si>
  <si>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</si>
  <si>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</si>
  <si>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</si>
  <si>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</si>
  <si>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</si>
  <si>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</si>
  <si>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</si>
  <si>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</si>
  <si>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</si>
  <si>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</si>
  <si>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</si>
  <si>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</si>
  <si>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</si>
  <si>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</si>
  <si>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</si>
  <si>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</si>
  <si>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</si>
  <si>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</si>
  <si>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</si>
  <si>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</si>
  <si>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</si>
  <si>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</si>
  <si>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</si>
  <si>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</si>
  <si>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</si>
  <si>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</si>
  <si>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</si>
  <si>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</si>
  <si>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</si>
  <si>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</si>
  <si>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</si>
  <si>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</si>
  <si>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</si>
  <si>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</si>
  <si>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</si>
  <si>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</si>
  <si>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</si>
  <si>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</si>
  <si>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</si>
  <si>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</si>
  <si>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</si>
  <si>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</si>
  <si>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</si>
  <si>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</si>
  <si>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</si>
  <si>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</si>
  <si>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</si>
  <si>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</si>
  <si>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</si>
  <si>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</si>
  <si>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</si>
  <si>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</si>
  <si>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</si>
  <si>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</si>
  <si>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</si>
  <si>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</si>
  <si>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</si>
  <si>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</si>
  <si>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</si>
  <si>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</si>
  <si>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</si>
  <si>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</si>
  <si>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</si>
  <si>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</si>
  <si>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</si>
  <si>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</si>
  <si>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</si>
  <si>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</si>
  <si>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</si>
  <si>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</si>
  <si>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</si>
  <si>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</si>
  <si>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</si>
  <si>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</si>
  <si>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</si>
  <si>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</si>
  <si>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</si>
  <si>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</si>
  <si>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</si>
  <si>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</si>
  <si>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</si>
  <si>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</si>
  <si>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</si>
  <si>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</si>
  <si>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</si>
  <si>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</si>
  <si>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</si>
  <si>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</si>
  <si>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</si>
  <si>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</si>
  <si>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</si>
  <si>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</si>
  <si>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</si>
  <si>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</si>
  <si>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</si>
  <si>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</si>
  <si>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</si>
  <si>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</si>
  <si>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</si>
  <si>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</si>
  <si>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</si>
  <si>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</si>
  <si>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</si>
  <si>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</si>
  <si>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</si>
  <si>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</si>
  <si>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</si>
  <si>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</si>
  <si>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</si>
  <si>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</si>
  <si>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</si>
  <si>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</si>
  <si>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</si>
  <si>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</si>
  <si>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</si>
  <si>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</si>
  <si>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</si>
  <si>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</si>
  <si>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</si>
  <si>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</si>
  <si>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</si>
  <si>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</si>
  <si>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</si>
  <si>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</si>
  <si>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</si>
  <si>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</si>
  <si>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</si>
  <si>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</si>
  <si>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</si>
  <si>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</si>
  <si>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</si>
  <si>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</si>
  <si>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</si>
  <si>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</si>
  <si>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</si>
  <si>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</si>
  <si>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</si>
  <si>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</si>
  <si>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</si>
  <si>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</si>
  <si>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</si>
  <si>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</si>
  <si>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</si>
  <si>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</si>
  <si>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</si>
  <si>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</si>
  <si>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</si>
  <si>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</si>
  <si>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</si>
  <si>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</si>
  <si>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</si>
  <si>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</si>
  <si>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</si>
  <si>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</si>
  <si>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</si>
  <si>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</si>
  <si>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</si>
  <si>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</si>
  <si>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</si>
  <si>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</si>
  <si>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</si>
  <si>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</si>
  <si>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</si>
  <si>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</si>
  <si>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</si>
  <si>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</si>
  <si>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</si>
  <si>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</si>
  <si>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</si>
  <si>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</si>
  <si>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</si>
  <si>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</si>
  <si>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</si>
  <si>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</si>
  <si>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</si>
  <si>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</si>
  <si>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</si>
  <si>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</si>
  <si>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</si>
  <si>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</si>
  <si>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</si>
  <si>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</si>
  <si>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</si>
  <si>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</si>
  <si>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</si>
  <si>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</si>
  <si>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</si>
  <si>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</si>
  <si>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</si>
  <si>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</si>
  <si>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</si>
  <si>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</si>
  <si>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</si>
  <si>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</si>
  <si>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</si>
  <si>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</si>
  <si>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</si>
  <si>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</si>
  <si>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</si>
  <si>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</si>
  <si>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</si>
  <si>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</si>
  <si>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</si>
  <si>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</si>
  <si>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</si>
  <si>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</si>
  <si>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</si>
  <si>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</si>
  <si>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</si>
  <si>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</si>
  <si>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</si>
  <si>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</si>
  <si>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</si>
  <si>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</si>
  <si>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</si>
  <si>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</si>
  <si>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</si>
  <si>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</si>
  <si>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</si>
  <si>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</si>
  <si>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</si>
  <si>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</si>
  <si>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</si>
  <si>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</si>
  <si>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</si>
  <si>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</si>
  <si>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</si>
  <si>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</si>
  <si>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</si>
  <si>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</si>
  <si>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</si>
  <si>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</si>
  <si>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</si>
  <si>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</si>
  <si>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</si>
  <si>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</si>
  <si>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</si>
  <si>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</si>
  <si>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</si>
  <si>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</si>
  <si>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</si>
  <si>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</si>
  <si>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</si>
  <si>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</si>
  <si>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</si>
  <si>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</si>
  <si>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</si>
  <si>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</si>
  <si>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</si>
  <si>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</si>
  <si>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</si>
  <si>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</si>
  <si>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</si>
  <si>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</si>
  <si>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</si>
  <si>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</si>
  <si>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</si>
  <si>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</si>
  <si>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</si>
  <si>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</si>
  <si>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</si>
  <si>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</si>
  <si>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</si>
  <si>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</si>
  <si>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</si>
  <si>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</si>
  <si>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</si>
  <si>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</si>
  <si>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</si>
  <si>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</si>
  <si>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</si>
  <si>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</si>
  <si>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</si>
  <si>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</si>
  <si>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</si>
  <si>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</si>
  <si>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</si>
  <si>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</si>
  <si>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</si>
  <si>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</si>
  <si>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</si>
  <si>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</si>
  <si>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</si>
  <si>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</si>
  <si>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</si>
  <si>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</si>
  <si>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</si>
  <si>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</si>
  <si>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</si>
  <si>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</si>
  <si>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</si>
  <si>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</si>
  <si>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</si>
  <si>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</si>
  <si>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</si>
  <si>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</si>
  <si>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</si>
  <si>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</si>
  <si>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</si>
  <si>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</si>
  <si>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</si>
  <si>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</si>
  <si>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</si>
  <si>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</si>
  <si>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</si>
  <si>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</si>
  <si>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</si>
  <si>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</si>
  <si>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</si>
  <si>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</si>
  <si>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</si>
  <si>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</si>
  <si>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</si>
  <si>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</si>
  <si>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</si>
  <si>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</si>
  <si>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</si>
  <si>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</si>
  <si>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</si>
  <si>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</si>
  <si>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</si>
  <si>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</si>
  <si>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</si>
  <si>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</si>
  <si>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</si>
  <si>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</si>
  <si>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</si>
  <si>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</si>
  <si>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</si>
  <si>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</si>
  <si>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</si>
  <si>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</si>
  <si>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</si>
  <si>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</si>
  <si>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</si>
  <si>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</si>
  <si>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</si>
  <si>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</si>
  <si>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</si>
  <si>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</si>
  <si>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</si>
  <si>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</si>
  <si>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</si>
  <si>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</si>
  <si>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</si>
  <si>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</si>
  <si>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</si>
  <si>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</si>
  <si>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</si>
  <si>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</si>
  <si>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</si>
  <si>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</si>
  <si>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</si>
  <si>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</si>
  <si>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</si>
  <si>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</si>
  <si>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</si>
  <si>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</si>
  <si>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</si>
  <si>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</si>
  <si>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</si>
  <si>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</si>
  <si>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</si>
  <si>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</si>
  <si>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</si>
  <si>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</si>
  <si>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</si>
  <si>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</si>
  <si>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</si>
  <si>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</si>
  <si>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</si>
  <si>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</si>
  <si>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</si>
  <si>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</si>
  <si>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</si>
  <si>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</si>
  <si>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</si>
  <si>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</si>
  <si>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</si>
  <si>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</si>
  <si>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</si>
  <si>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</si>
  <si>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</si>
  <si>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</si>
  <si>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</si>
  <si>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</si>
  <si>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</si>
  <si>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</si>
  <si>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</si>
  <si>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</si>
  <si>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</si>
  <si>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</si>
  <si>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</si>
  <si>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</si>
  <si>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</si>
  <si>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</si>
  <si>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</si>
  <si>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</si>
  <si>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</si>
  <si>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</si>
  <si>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</si>
  <si>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</si>
  <si>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</si>
  <si>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</si>
  <si>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</si>
  <si>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</si>
  <si>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</si>
  <si>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</si>
  <si>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</si>
  <si>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</si>
  <si>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</si>
  <si>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</si>
  <si>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</si>
  <si>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</si>
  <si>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</si>
  <si>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</si>
  <si>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</si>
  <si>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</si>
  <si>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</si>
  <si>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</si>
  <si>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</si>
  <si>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</si>
  <si>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</si>
  <si>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</si>
  <si>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</si>
  <si>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</si>
  <si>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</si>
  <si>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</si>
  <si>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</si>
  <si>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</si>
  <si>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</si>
  <si>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</si>
  <si>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</si>
  <si>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</si>
  <si>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</si>
  <si>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</si>
  <si>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</si>
  <si>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</si>
  <si>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</si>
  <si>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</si>
  <si>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</si>
  <si>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</si>
  <si>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</si>
  <si>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</si>
  <si>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</si>
  <si>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</si>
  <si>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</si>
  <si>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</si>
  <si>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</si>
  <si>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</si>
  <si>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</si>
  <si>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</si>
  <si>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</si>
  <si>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</si>
  <si>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</si>
  <si>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</si>
  <si>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</si>
  <si>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</si>
  <si>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</si>
  <si>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</si>
  <si>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</si>
  <si>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</si>
  <si>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</si>
  <si>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</si>
  <si>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</si>
  <si>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</si>
  <si>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</si>
  <si>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</si>
  <si>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</si>
  <si>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</si>
  <si>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</si>
  <si>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</si>
  <si>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</si>
  <si>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</si>
  <si>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</si>
  <si>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</si>
  <si>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</si>
  <si>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</si>
  <si>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</si>
  <si>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</si>
  <si>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</si>
  <si>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</si>
  <si>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</si>
  <si>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</si>
  <si>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</si>
  <si>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</si>
  <si>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</si>
  <si>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</si>
  <si>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</si>
  <si>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</si>
  <si>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</si>
  <si>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</si>
  <si>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</si>
  <si>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</si>
  <si>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</si>
  <si>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</si>
  <si>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</si>
  <si>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</si>
  <si>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</si>
  <si>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</si>
  <si>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</si>
  <si>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</si>
  <si>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</si>
  <si>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</si>
  <si>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</si>
  <si>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</si>
  <si>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</si>
  <si>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</si>
  <si>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</si>
  <si>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</si>
  <si>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</si>
  <si>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</si>
  <si>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</si>
  <si>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</si>
  <si>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</si>
  <si>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</si>
  <si>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</si>
  <si>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</si>
  <si>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</si>
  <si>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</si>
  <si>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</si>
  <si>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</si>
  <si>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</si>
  <si>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</si>
  <si>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</si>
  <si>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</si>
  <si>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</si>
  <si>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</si>
  <si>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</si>
  <si>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</si>
  <si>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</si>
  <si>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</si>
  <si>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</si>
  <si>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</si>
  <si>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</si>
  <si>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</si>
  <si>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</si>
  <si>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</si>
  <si>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</si>
  <si>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</si>
  <si>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</si>
  <si>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</si>
  <si>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</si>
  <si>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</si>
  <si>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</si>
  <si>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</si>
  <si>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</si>
  <si>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</si>
  <si>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</si>
  <si>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</si>
  <si>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</si>
  <si>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</si>
  <si>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</si>
  <si>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</si>
  <si>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</si>
  <si>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</si>
  <si>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</si>
  <si>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</si>
  <si>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</si>
  <si>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</si>
  <si>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</si>
  <si>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</si>
  <si>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</si>
  <si>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</si>
  <si>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</si>
  <si>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</si>
  <si>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</si>
  <si>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</si>
  <si>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</si>
  <si>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</si>
  <si>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</si>
  <si>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</si>
  <si>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</si>
  <si>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</si>
  <si>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</si>
  <si>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</si>
  <si>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</si>
  <si>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</si>
  <si>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</si>
  <si>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</si>
  <si>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</si>
  <si>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</si>
  <si>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</si>
  <si>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</si>
  <si>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</si>
  <si>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</si>
  <si>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</si>
  <si>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</si>
  <si>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</si>
  <si>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</si>
  <si>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</si>
  <si>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</si>
  <si>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</si>
  <si>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</si>
  <si>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</si>
  <si>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</si>
  <si>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</si>
  <si>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</si>
  <si>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</si>
  <si>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</si>
  <si>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</si>
  <si>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</si>
  <si>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</si>
  <si>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</si>
  <si>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</si>
  <si>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</si>
  <si>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</si>
  <si>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</si>
  <si>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</si>
  <si>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</si>
  <si>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</si>
  <si>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</si>
  <si>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</si>
  <si>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</si>
  <si>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</si>
  <si>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</si>
  <si>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</si>
  <si>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</si>
  <si>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</si>
  <si>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</si>
  <si>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</si>
  <si>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</si>
  <si>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</si>
  <si>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</si>
  <si>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</si>
  <si>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</si>
  <si>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</si>
  <si>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</si>
  <si>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</si>
  <si>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</si>
  <si>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</si>
  <si>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</si>
  <si>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</si>
  <si>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</si>
  <si>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</si>
  <si>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</si>
  <si>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</si>
  <si>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</si>
  <si>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</si>
  <si>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</si>
  <si>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</si>
  <si>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</si>
  <si>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</si>
  <si>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</si>
  <si>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</si>
  <si>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</si>
  <si>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</si>
  <si>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</si>
  <si>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</si>
  <si>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</si>
  <si>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</si>
  <si>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</si>
  <si>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</si>
  <si>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</si>
  <si>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</si>
  <si>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</si>
  <si>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</si>
  <si>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</si>
  <si>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</si>
  <si>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</si>
  <si>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</si>
  <si>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</si>
  <si>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</si>
  <si>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</si>
  <si>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</si>
  <si>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</si>
  <si>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</si>
  <si>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</si>
  <si>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</si>
  <si>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</si>
  <si>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</si>
  <si>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</si>
  <si>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</si>
  <si>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</si>
  <si>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</si>
  <si>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</si>
  <si>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</si>
  <si>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</si>
  <si>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</si>
  <si>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</si>
  <si>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</si>
  <si>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</si>
  <si>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</si>
  <si>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</si>
  <si>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</si>
  <si>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</si>
  <si>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</si>
  <si>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</si>
  <si>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</si>
  <si>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</si>
  <si>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</si>
  <si>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</si>
  <si>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</si>
  <si>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</si>
  <si>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</si>
  <si>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</si>
  <si>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</si>
  <si>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</si>
  <si>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</si>
  <si>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</si>
  <si>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</si>
  <si>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</si>
  <si>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</si>
  <si>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</si>
  <si>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</si>
  <si>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</si>
  <si>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</si>
  <si>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</si>
  <si>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</si>
  <si>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</si>
  <si>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</si>
  <si>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</si>
  <si>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</si>
  <si>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</si>
  <si>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</si>
  <si>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</si>
  <si>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</si>
  <si>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</si>
  <si>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</si>
  <si>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</si>
  <si>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</si>
  <si>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</si>
  <si>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</si>
  <si>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</si>
  <si>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</si>
  <si>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</si>
  <si>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</si>
  <si>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</si>
  <si>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</si>
  <si>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</si>
  <si>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</si>
  <si>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</si>
  <si>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</si>
  <si>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</si>
  <si>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</si>
  <si>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</si>
  <si>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</si>
  <si>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</si>
  <si>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</si>
  <si>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</si>
  <si>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</si>
  <si>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</si>
  <si>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</si>
  <si>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</si>
  <si>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</si>
  <si>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</si>
  <si>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</si>
  <si>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</si>
  <si>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</si>
  <si>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</si>
  <si>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</si>
  <si>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</si>
  <si>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</si>
  <si>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</si>
  <si>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</si>
  <si>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</si>
  <si>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</si>
  <si>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</si>
  <si>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</si>
  <si>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</si>
  <si>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</si>
  <si>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</si>
  <si>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</si>
  <si>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</si>
  <si>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</si>
  <si>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</si>
  <si>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</si>
  <si>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</si>
  <si>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</si>
  <si>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</si>
  <si>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</si>
  <si>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</si>
  <si>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</si>
  <si>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</si>
  <si>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</si>
  <si>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</si>
  <si>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</si>
  <si>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</si>
  <si>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</si>
  <si>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</si>
  <si>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</si>
  <si>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</si>
  <si>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</si>
  <si>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</si>
  <si>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</si>
  <si>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</si>
  <si>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</si>
  <si>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</si>
  <si>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</si>
  <si>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</si>
  <si>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</si>
  <si>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</si>
  <si>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</si>
  <si>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</si>
  <si>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</si>
  <si>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</si>
  <si>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</si>
  <si>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</si>
  <si>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</si>
  <si>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</si>
  <si>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</si>
  <si>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</si>
  <si>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</si>
  <si>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</si>
  <si>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</si>
  <si>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</si>
  <si>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</si>
  <si>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</si>
  <si>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</si>
  <si>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</si>
  <si>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</si>
  <si>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</si>
  <si>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</si>
  <si>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</si>
  <si>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</si>
  <si>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</si>
  <si>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</si>
  <si>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</si>
  <si>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</si>
  <si>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</si>
  <si>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</si>
  <si>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</si>
  <si>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</si>
  <si>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</si>
  <si>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</si>
  <si>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</si>
  <si>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</si>
  <si>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</si>
  <si>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</si>
  <si>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</si>
  <si>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</si>
  <si>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</si>
  <si>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</si>
  <si>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</si>
  <si>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</si>
  <si>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</si>
  <si>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</si>
  <si>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</si>
  <si>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</si>
  <si>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</si>
  <si>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</si>
  <si>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</si>
  <si>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</si>
  <si>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</si>
  <si>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</si>
  <si>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</si>
  <si>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</si>
  <si>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</si>
  <si>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</si>
  <si>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</si>
  <si>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</si>
  <si>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</si>
  <si>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</si>
  <si>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</si>
  <si>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</si>
  <si>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</si>
  <si>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</si>
  <si>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</si>
  <si>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</si>
  <si>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</si>
  <si>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</si>
  <si>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</si>
  <si>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</si>
  <si>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</si>
  <si>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</si>
  <si>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</si>
  <si>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</si>
  <si>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</si>
  <si>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</si>
  <si>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</si>
  <si>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</si>
  <si>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</si>
  <si>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</si>
  <si>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</si>
  <si>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</si>
  <si>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</si>
  <si>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</si>
  <si>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</si>
  <si>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</si>
  <si>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</si>
  <si>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</si>
  <si>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</si>
  <si>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</si>
  <si>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</si>
  <si>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</si>
  <si>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</si>
  <si>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</si>
  <si>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</si>
  <si>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</si>
  <si>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</si>
  <si>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</si>
  <si>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</si>
  <si>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</si>
  <si>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</si>
  <si>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</si>
  <si>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</si>
  <si>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</si>
  <si>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</si>
  <si>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</si>
  <si>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</si>
  <si>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</si>
  <si>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</si>
  <si>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</si>
  <si>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</si>
  <si>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</si>
  <si>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</si>
  <si>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</si>
  <si>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</si>
  <si>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</si>
  <si>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</si>
  <si>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</si>
  <si>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</si>
  <si>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</si>
  <si>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</si>
  <si>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</si>
  <si>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</si>
  <si>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</si>
  <si>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</si>
  <si>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</si>
  <si>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</si>
  <si>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</si>
  <si>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</si>
  <si>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</si>
  <si>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</si>
  <si>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</si>
  <si>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</si>
  <si>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</si>
  <si>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</si>
  <si>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</si>
  <si>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</si>
  <si>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</si>
  <si>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</si>
  <si>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</si>
  <si>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</si>
  <si>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</si>
  <si>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</si>
  <si>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</si>
  <si>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</si>
  <si>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</si>
  <si>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</si>
  <si>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</si>
  <si>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</si>
  <si>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</si>
  <si>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</si>
  <si>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</si>
  <si>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</si>
  <si>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</si>
  <si>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</si>
  <si>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</si>
  <si>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</si>
  <si>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</si>
  <si>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</si>
  <si>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</si>
  <si>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</si>
  <si>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</si>
  <si>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</si>
  <si>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</si>
  <si>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</si>
  <si>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</si>
  <si>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</si>
  <si>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</si>
  <si>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</si>
  <si>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</si>
  <si>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</si>
  <si>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</si>
  <si>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</si>
  <si>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</si>
  <si>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</si>
  <si>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</si>
  <si>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</si>
  <si>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</si>
  <si>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</si>
  <si>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</si>
  <si>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</si>
  <si>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</si>
  <si>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</si>
  <si>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</si>
  <si>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</si>
  <si>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</si>
  <si>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</si>
  <si>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</si>
  <si>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</si>
  <si>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</si>
  <si>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</si>
  <si>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</si>
  <si>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</si>
  <si>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</si>
  <si>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</si>
  <si>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</si>
  <si>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</si>
  <si>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</si>
  <si>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</si>
  <si>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</si>
  <si>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</si>
  <si>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</si>
  <si>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</si>
  <si>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</si>
  <si>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</si>
  <si>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</si>
  <si>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</si>
  <si>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</si>
  <si>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</si>
  <si>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</si>
  <si>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</si>
  <si>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</si>
  <si>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</si>
  <si>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</si>
  <si>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</si>
  <si>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</si>
  <si>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</si>
  <si>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</si>
  <si>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</si>
  <si>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</si>
  <si>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</si>
  <si>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</si>
  <si>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</si>
  <si>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</si>
  <si>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</si>
  <si>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</si>
  <si>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</si>
  <si>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</si>
  <si>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</si>
  <si>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</si>
  <si>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</si>
  <si>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</si>
  <si>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</si>
  <si>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</si>
  <si>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</si>
  <si>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</si>
  <si>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</si>
  <si>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</si>
  <si>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</si>
  <si>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</si>
  <si>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</si>
  <si>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</si>
  <si>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</si>
  <si>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</si>
  <si>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</si>
  <si>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</si>
  <si>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</si>
  <si>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</si>
  <si>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</si>
  <si>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</si>
  <si>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</si>
  <si>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</si>
  <si>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</si>
  <si>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</si>
  <si>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</si>
  <si>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</si>
  <si>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</si>
  <si>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</si>
  <si>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</si>
  <si>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</si>
  <si>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</si>
  <si>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</si>
  <si>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</si>
  <si>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</si>
  <si>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</si>
  <si>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</si>
  <si>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</si>
  <si>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</si>
  <si>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</si>
  <si>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</si>
  <si>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</si>
  <si>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</si>
  <si>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</si>
  <si>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</si>
  <si>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</si>
  <si>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</si>
  <si>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</si>
  <si>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</si>
  <si>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</si>
  <si>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</si>
  <si>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</si>
  <si>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</si>
  <si>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</si>
  <si>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</si>
  <si>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</si>
  <si>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</si>
  <si>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</si>
  <si>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</si>
  <si>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</si>
  <si>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</si>
  <si>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</si>
  <si>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</si>
  <si>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</si>
  <si>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</si>
  <si>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</si>
  <si>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</si>
  <si>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</si>
  <si>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</si>
  <si>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</si>
  <si>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</si>
  <si>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</si>
  <si>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</si>
  <si>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</si>
  <si>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</si>
  <si>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</si>
  <si>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</si>
  <si>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</si>
  <si>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</si>
  <si>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</si>
  <si>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</si>
  <si>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</si>
  <si>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</si>
  <si>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</si>
  <si>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</si>
  <si>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</si>
  <si>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</si>
  <si>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</si>
  <si>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</si>
  <si>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</si>
  <si>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</si>
  <si>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</si>
  <si>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</si>
  <si>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</si>
  <si>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</si>
  <si>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</si>
  <si>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</si>
  <si>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</si>
  <si>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</si>
  <si>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</si>
  <si>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</si>
  <si>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</si>
  <si>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</si>
  <si>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</si>
  <si>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</si>
  <si>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</si>
  <si>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</si>
  <si>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</si>
  <si>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</si>
  <si>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</si>
  <si>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</si>
  <si>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</si>
  <si>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</si>
  <si>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</si>
  <si>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</si>
  <si>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</si>
  <si>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</si>
  <si>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</si>
  <si>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</si>
  <si>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</si>
  <si>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</si>
  <si>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</si>
  <si>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</si>
  <si>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</si>
  <si>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</si>
  <si>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</si>
  <si>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</si>
  <si>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</si>
  <si>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</si>
  <si>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</si>
  <si>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</si>
  <si>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</si>
  <si>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</si>
  <si>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</si>
  <si>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</si>
  <si>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</si>
  <si>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</si>
  <si>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</si>
  <si>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</si>
  <si>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</si>
  <si>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</si>
  <si>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</si>
  <si>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</si>
  <si>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</si>
  <si>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</si>
  <si>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</si>
  <si>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</si>
  <si>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</si>
  <si>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</si>
  <si>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</si>
  <si>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</si>
  <si>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</si>
  <si>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</si>
  <si>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</si>
  <si>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</si>
  <si>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</si>
  <si>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</si>
  <si>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</si>
  <si>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</si>
  <si>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</si>
  <si>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</si>
  <si>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</si>
  <si>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</si>
  <si>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</si>
  <si>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</si>
  <si>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</si>
  <si>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</si>
  <si>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</si>
  <si>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</si>
  <si>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</si>
  <si>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</si>
  <si>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</si>
  <si>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</si>
  <si>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</si>
  <si>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</si>
  <si>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</si>
  <si>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</si>
  <si>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</si>
  <si>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</si>
  <si>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</si>
  <si>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</si>
  <si>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</si>
  <si>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</si>
  <si>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</si>
  <si>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</si>
  <si>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</si>
  <si>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</si>
  <si>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</si>
  <si>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</si>
  <si>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</si>
  <si>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</si>
  <si>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</si>
  <si>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</si>
  <si>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</si>
  <si>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</si>
  <si>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</si>
  <si>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</si>
  <si>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</si>
  <si>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</si>
  <si>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</si>
  <si>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</si>
  <si>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</si>
  <si>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</si>
  <si>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</si>
  <si>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</si>
  <si>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</si>
  <si>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</si>
  <si>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</si>
  <si>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</si>
  <si>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</si>
  <si>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</si>
  <si>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</si>
  <si>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</si>
  <si>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</si>
  <si>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</si>
  <si>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</si>
  <si>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</si>
  <si>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</si>
  <si>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</si>
  <si>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</si>
  <si>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</si>
  <si>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</si>
  <si>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</si>
  <si>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</si>
  <si>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</si>
  <si>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</si>
  <si>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</si>
  <si>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</si>
  <si>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</si>
  <si>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</si>
  <si>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</si>
  <si>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</si>
  <si>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</si>
  <si>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</si>
  <si>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</si>
  <si>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</si>
  <si>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</si>
  <si>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</si>
  <si>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</si>
  <si>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</si>
  <si>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</si>
  <si>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</si>
  <si>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</si>
  <si>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</si>
  <si>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</si>
  <si>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</si>
  <si>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</si>
  <si>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</si>
  <si>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</si>
  <si>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</si>
  <si>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</si>
  <si>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</si>
  <si>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</si>
  <si>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</si>
  <si>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</si>
  <si>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</si>
  <si>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</si>
  <si>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</si>
  <si>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</si>
  <si>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</si>
  <si>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</si>
  <si>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</si>
  <si>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</si>
  <si>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</si>
  <si>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</si>
  <si>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</si>
  <si>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</si>
  <si>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</si>
  <si>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</si>
  <si>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</si>
  <si>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</si>
  <si>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</si>
  <si>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</si>
  <si>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</si>
  <si>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</si>
  <si>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</si>
  <si>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</si>
  <si>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</si>
  <si>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</si>
  <si>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</si>
  <si>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</si>
  <si>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</si>
  <si>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</si>
  <si>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</si>
  <si>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</si>
  <si>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</si>
  <si>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</si>
  <si>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</si>
  <si>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</si>
  <si>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</si>
  <si>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</si>
  <si>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</si>
  <si>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</si>
  <si>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</si>
  <si>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</si>
  <si>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</si>
  <si>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</si>
  <si>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</si>
  <si>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</si>
  <si>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</si>
  <si>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</si>
  <si>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</si>
  <si>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</si>
  <si>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</si>
  <si>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</si>
  <si>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</si>
  <si>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</si>
  <si>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</si>
  <si>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</si>
  <si>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</si>
  <si>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</si>
  <si>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</si>
  <si>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</si>
  <si>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</si>
  <si>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</si>
  <si>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</si>
  <si>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</si>
  <si>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</si>
  <si>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</si>
  <si>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</si>
  <si>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</si>
  <si>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</si>
  <si>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</si>
  <si>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</si>
  <si>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</si>
  <si>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</si>
  <si>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</si>
  <si>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</si>
  <si>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</si>
  <si>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</si>
  <si>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</si>
  <si>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</si>
  <si>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</si>
  <si>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</si>
  <si>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</si>
  <si>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</si>
  <si>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</si>
  <si>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</si>
  <si>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</si>
  <si>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</si>
  <si>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</si>
  <si>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</si>
  <si>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</si>
  <si>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</si>
  <si>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</si>
  <si>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</si>
  <si>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</si>
  <si>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</si>
  <si>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</si>
  <si>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</si>
  <si>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</si>
  <si>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</si>
  <si>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</si>
  <si>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</si>
  <si>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</si>
  <si>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</si>
  <si>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</si>
  <si>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</si>
  <si>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</si>
  <si>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</si>
  <si>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</si>
  <si>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</si>
  <si>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</si>
  <si>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</si>
  <si>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</si>
  <si>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</si>
  <si>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</si>
  <si>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</si>
  <si>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</si>
  <si>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</si>
  <si>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</si>
  <si>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</si>
  <si>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</si>
  <si>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</si>
  <si>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</si>
  <si>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</si>
  <si>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</si>
  <si>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</si>
  <si>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</si>
  <si>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</si>
  <si>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</si>
  <si>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</si>
  <si>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</si>
  <si>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</si>
  <si>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</si>
  <si>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</si>
  <si>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</si>
  <si>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</si>
  <si>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</si>
  <si>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</si>
  <si>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</si>
  <si>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</si>
  <si>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</si>
  <si>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</si>
  <si>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</si>
  <si>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</si>
  <si>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</si>
  <si>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</si>
  <si>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</si>
  <si>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</si>
  <si>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</si>
  <si>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</si>
  <si>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</si>
  <si>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</si>
  <si>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</si>
  <si>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</si>
  <si>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</si>
  <si>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</si>
  <si>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</si>
  <si>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</si>
  <si>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</si>
  <si>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</si>
  <si>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</si>
  <si>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</si>
  <si>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</si>
  <si>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</si>
  <si>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</si>
  <si>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</si>
  <si>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</si>
  <si>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</si>
  <si>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</si>
  <si>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</si>
  <si>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</si>
  <si>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</si>
  <si>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</si>
  <si>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</si>
  <si>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</si>
  <si>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</si>
  <si>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</si>
  <si>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</si>
  <si>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</si>
  <si>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</si>
  <si>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</si>
  <si>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</si>
  <si>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</si>
  <si>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</si>
  <si>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</si>
  <si>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</si>
  <si>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</si>
  <si>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</si>
  <si>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</si>
  <si>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</si>
  <si>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</si>
  <si>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</si>
  <si>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</si>
  <si>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</si>
  <si>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</si>
  <si>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</si>
  <si>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</si>
  <si>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</si>
  <si>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</si>
  <si>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</si>
  <si>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</si>
  <si>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</si>
  <si>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</si>
  <si>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</si>
  <si>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</si>
  <si>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</si>
  <si>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</si>
  <si>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</si>
  <si>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</si>
  <si>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</si>
  <si>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</si>
  <si>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</si>
  <si>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</si>
  <si>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</si>
  <si>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</si>
  <si>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</si>
  <si>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</si>
  <si>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</si>
  <si>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</si>
  <si>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</si>
  <si>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</si>
  <si>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</si>
  <si>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</si>
  <si>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</si>
  <si>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</si>
  <si>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</si>
  <si>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</si>
  <si>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</si>
  <si>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</si>
  <si>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</si>
  <si>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</si>
  <si>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</si>
  <si>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</si>
  <si>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</si>
  <si>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</si>
  <si>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</si>
  <si>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</si>
  <si>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</si>
  <si>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</si>
  <si>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</si>
  <si>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</si>
  <si>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</si>
  <si>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</si>
  <si>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</si>
  <si>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</si>
  <si>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</si>
  <si>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</si>
  <si>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</si>
  <si>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</si>
  <si>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</si>
  <si>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</si>
  <si>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</si>
  <si>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</si>
  <si>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</si>
  <si>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</si>
  <si>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</si>
  <si>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</si>
  <si>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</si>
  <si>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</si>
  <si>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</si>
  <si>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</si>
  <si>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</si>
  <si>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</si>
  <si>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</si>
  <si>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</si>
  <si>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</si>
  <si>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</si>
  <si>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</si>
  <si>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</si>
  <si>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</si>
  <si>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</si>
  <si>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</si>
  <si>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</si>
  <si>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</si>
  <si>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</si>
  <si>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</si>
  <si>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</si>
  <si>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</si>
  <si>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</si>
  <si>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</si>
  <si>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</si>
  <si>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</si>
  <si>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</si>
  <si>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</si>
  <si>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</si>
  <si>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</si>
  <si>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</si>
  <si>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</si>
  <si>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</si>
  <si>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</si>
  <si>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</si>
  <si>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</si>
  <si>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</si>
  <si>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</si>
  <si>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</si>
  <si>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</si>
  <si>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</si>
  <si>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</si>
  <si>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</si>
  <si>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</si>
  <si>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</si>
  <si>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</si>
  <si>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</si>
  <si>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</si>
  <si>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</si>
  <si>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</si>
  <si>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</si>
  <si>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</si>
  <si>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</si>
  <si>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</si>
  <si>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</si>
  <si>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</si>
  <si>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</si>
  <si>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</si>
  <si>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</si>
  <si>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</si>
  <si>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</si>
  <si>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</si>
  <si>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</si>
  <si>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</si>
  <si>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</si>
  <si>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</si>
  <si>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</si>
  <si>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</si>
  <si>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</si>
  <si>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</si>
  <si>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</si>
  <si>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</si>
  <si>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</si>
  <si>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</si>
  <si>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</si>
  <si>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</si>
  <si>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</si>
  <si>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</si>
  <si>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</si>
  <si>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</si>
  <si>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</si>
  <si>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</si>
  <si>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</si>
  <si>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</si>
  <si>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</si>
  <si>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</si>
  <si>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</si>
  <si>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</si>
  <si>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</si>
  <si>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</si>
  <si>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</si>
  <si>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</si>
  <si>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</si>
  <si>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</si>
  <si>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</si>
  <si>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</si>
  <si>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</si>
  <si>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</si>
  <si>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</si>
  <si>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</si>
  <si>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</si>
  <si>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</si>
  <si>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</si>
  <si>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</si>
  <si>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</si>
  <si>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</si>
  <si>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</si>
  <si>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</si>
  <si>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</si>
  <si>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</si>
  <si>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</si>
  <si>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</si>
  <si>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</si>
  <si>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</si>
  <si>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</si>
  <si>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</si>
  <si>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</si>
  <si>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</si>
  <si>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</si>
  <si>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</si>
  <si>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</si>
  <si>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</si>
  <si>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</si>
  <si>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</si>
  <si>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</si>
  <si>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</si>
  <si>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</si>
  <si>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</si>
  <si>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</si>
  <si>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</si>
  <si>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</si>
  <si>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</si>
  <si>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</si>
  <si>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</si>
  <si>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</si>
  <si>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</si>
  <si>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</si>
  <si>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</si>
  <si>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</si>
  <si>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</si>
  <si>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</si>
  <si>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</si>
  <si>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</si>
  <si>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</si>
  <si>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</si>
  <si>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</si>
  <si>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</si>
  <si>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</si>
  <si>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</si>
  <si>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</si>
  <si>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</si>
  <si>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</si>
  <si>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</si>
  <si>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</si>
  <si>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</si>
  <si>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</si>
  <si>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</si>
  <si>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</si>
  <si>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</si>
  <si>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</si>
  <si>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</si>
  <si>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</si>
  <si>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</si>
  <si>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</si>
  <si>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</si>
  <si>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</si>
  <si>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</si>
  <si>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</si>
  <si>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</si>
  <si>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</si>
  <si>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</si>
  <si>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</si>
  <si>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</si>
  <si>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</si>
  <si>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</si>
  <si>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</si>
  <si>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</si>
  <si>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</si>
  <si>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</si>
  <si>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</si>
  <si>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</si>
  <si>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</si>
  <si>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</si>
  <si>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</si>
  <si>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</si>
  <si>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</si>
  <si>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</si>
  <si>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</si>
  <si>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</si>
  <si>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</si>
  <si>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</si>
  <si>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</si>
  <si>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</si>
  <si>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</si>
  <si>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</si>
  <si>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</si>
  <si>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</si>
  <si>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</si>
  <si>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</si>
  <si>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</si>
  <si>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</si>
  <si>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</si>
  <si>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</si>
  <si>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</si>
  <si>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</si>
  <si>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</si>
  <si>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</si>
  <si>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</si>
  <si>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</si>
  <si>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</si>
  <si>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</si>
  <si>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</si>
  <si>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</si>
  <si>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</si>
  <si>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</si>
  <si>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</si>
  <si>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</si>
  <si>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</si>
  <si>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</si>
  <si>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</si>
  <si>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</si>
  <si>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</si>
  <si>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</si>
  <si>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</si>
  <si>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</si>
  <si>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</si>
  <si>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</si>
  <si>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</si>
  <si>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</si>
  <si>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</si>
  <si>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</si>
  <si>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</si>
  <si>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</si>
  <si>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</si>
  <si>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</si>
  <si>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</si>
  <si>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</si>
  <si>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</si>
  <si>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</si>
  <si>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</si>
  <si>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</si>
  <si>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</si>
  <si>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</si>
  <si>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</si>
  <si>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</si>
  <si>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</si>
  <si>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</si>
  <si>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</si>
  <si>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</si>
  <si>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</si>
  <si>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</si>
  <si>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</si>
  <si>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</si>
  <si>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</si>
  <si>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</si>
  <si>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</si>
  <si>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</si>
  <si>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</si>
  <si>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</si>
  <si>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</si>
  <si>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</si>
  <si>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</si>
  <si>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</si>
  <si>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</si>
  <si>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</si>
  <si>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</si>
  <si>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</si>
  <si>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</si>
  <si>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</si>
  <si>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</si>
  <si>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</si>
  <si>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</si>
  <si>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</si>
  <si>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</si>
  <si>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</si>
  <si>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</si>
  <si>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</si>
  <si>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</si>
  <si>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</si>
  <si>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</si>
  <si>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</si>
  <si>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</si>
  <si>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</si>
  <si>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</si>
  <si>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</si>
  <si>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</si>
  <si>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</si>
  <si>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</si>
  <si>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</si>
  <si>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</si>
  <si>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</si>
  <si>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</si>
  <si>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</si>
  <si>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</si>
  <si>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</si>
  <si>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</si>
  <si>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</si>
  <si>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</si>
  <si>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</si>
  <si>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</si>
  <si>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</si>
  <si>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</si>
  <si>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</si>
  <si>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</si>
  <si>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</si>
  <si>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</si>
  <si>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</si>
  <si>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</si>
  <si>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</si>
  <si>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</si>
  <si>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</si>
  <si>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</si>
  <si>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</si>
  <si>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</si>
  <si>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</si>
  <si>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</si>
  <si>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</si>
  <si>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</si>
  <si>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</si>
  <si>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</si>
  <si>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</si>
  <si>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</si>
  <si>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</si>
  <si>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</si>
  <si>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</si>
  <si>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</si>
  <si>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</si>
  <si>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</si>
  <si>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</si>
  <si>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</si>
  <si>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</si>
  <si>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</si>
  <si>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</si>
  <si>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</si>
  <si>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</si>
  <si>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</si>
  <si>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</si>
  <si>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</si>
  <si>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</si>
  <si>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</si>
  <si>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</si>
  <si>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</si>
  <si>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</si>
  <si>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</si>
  <si>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</si>
  <si>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</si>
  <si>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</si>
  <si>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</si>
  <si>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</si>
  <si>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</si>
  <si>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</si>
  <si>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</si>
  <si>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</si>
  <si>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</si>
  <si>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</si>
  <si>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</si>
  <si>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</si>
  <si>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</si>
  <si>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</si>
  <si>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</si>
  <si>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</si>
  <si>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</si>
  <si>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</si>
  <si>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</si>
  <si>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</si>
  <si>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</si>
  <si>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</si>
  <si>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</si>
  <si>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</si>
  <si>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</si>
  <si>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</si>
  <si>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</si>
  <si>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</si>
  <si>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</si>
  <si>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</si>
  <si>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</si>
  <si>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</si>
  <si>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</si>
  <si>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</si>
  <si>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</si>
  <si>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</si>
  <si>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</si>
  <si>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</si>
  <si>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</si>
  <si>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</si>
  <si>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</si>
  <si>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</si>
  <si>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</si>
  <si>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</si>
  <si>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</si>
  <si>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</si>
  <si>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</si>
  <si>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</si>
  <si>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</si>
  <si>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</si>
  <si>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</si>
  <si>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</si>
  <si>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</si>
  <si>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</si>
  <si>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</si>
  <si>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</si>
  <si>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</si>
  <si>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</si>
  <si>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</si>
  <si>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</si>
  <si>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</si>
  <si>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</si>
  <si>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</si>
  <si>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</si>
  <si>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</si>
  <si>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</si>
  <si>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</si>
  <si>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</si>
  <si>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</si>
  <si>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</si>
  <si>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</si>
  <si>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</si>
  <si>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</si>
  <si>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</si>
  <si>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</si>
  <si>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</si>
  <si>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</si>
  <si>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</si>
  <si>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</si>
  <si>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</si>
  <si>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</si>
  <si>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</si>
  <si>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</si>
  <si>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</si>
  <si>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</si>
  <si>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</si>
  <si>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</si>
  <si>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</si>
  <si>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</si>
  <si>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</si>
  <si>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</si>
  <si>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</si>
  <si>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</si>
  <si>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</si>
  <si>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</si>
  <si>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</si>
  <si>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</si>
  <si>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</si>
  <si>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</si>
  <si>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</si>
  <si>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</si>
  <si>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</si>
  <si>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</si>
  <si>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</si>
  <si>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</si>
  <si>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</si>
  <si>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</si>
  <si>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</si>
  <si>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</si>
  <si>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</si>
  <si>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</si>
  <si>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</si>
  <si>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</si>
  <si>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</si>
  <si>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</si>
  <si>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</si>
  <si>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</si>
  <si>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</si>
  <si>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</si>
  <si>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</si>
  <si>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</si>
  <si>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</si>
  <si>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</si>
  <si>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</si>
  <si>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</si>
  <si>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</si>
  <si>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</si>
  <si>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</si>
  <si>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</si>
  <si>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</si>
  <si>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</si>
  <si>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</si>
  <si>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</si>
  <si>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</si>
  <si>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</si>
  <si>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</si>
  <si>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</si>
  <si>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</si>
  <si>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</si>
  <si>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</si>
  <si>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</si>
  <si>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</si>
  <si>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</si>
  <si>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</si>
  <si>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</si>
  <si>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</si>
  <si>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</si>
  <si>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</si>
  <si>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</si>
  <si>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</si>
  <si>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</si>
  <si>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</si>
  <si>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</si>
  <si>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</si>
  <si>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</si>
  <si>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</si>
  <si>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</si>
  <si>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</si>
  <si>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</si>
  <si>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</si>
  <si>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</si>
  <si>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</si>
  <si>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</si>
  <si>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</si>
  <si>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</si>
  <si>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</si>
  <si>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</si>
  <si>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</si>
  <si>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</si>
  <si>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</si>
  <si>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</si>
  <si>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</si>
  <si>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</si>
  <si>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</si>
  <si>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</si>
  <si>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</si>
  <si>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</si>
  <si>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</si>
  <si>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</si>
  <si>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</si>
  <si>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</si>
  <si>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</si>
  <si>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</si>
  <si>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</si>
  <si>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</si>
  <si>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</si>
  <si>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</si>
  <si>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</si>
  <si>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</si>
  <si>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</si>
  <si>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</si>
  <si>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</si>
  <si>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</si>
  <si>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</si>
  <si>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</si>
  <si>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</si>
  <si>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</si>
  <si>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</si>
  <si>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</si>
  <si>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</si>
  <si>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</si>
  <si>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</si>
  <si>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</si>
  <si>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</si>
  <si>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</si>
  <si>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</si>
  <si>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</si>
  <si>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</si>
  <si>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</si>
  <si>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</si>
  <si>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</si>
  <si>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</si>
  <si>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</si>
  <si>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</si>
  <si>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</si>
  <si>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</si>
  <si>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</si>
  <si>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</si>
  <si>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</si>
  <si>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</si>
  <si>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</si>
  <si>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</si>
  <si>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</si>
  <si>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</si>
  <si>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</si>
  <si>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</si>
  <si>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</si>
  <si>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</si>
  <si>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</si>
  <si>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</si>
  <si>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</si>
  <si>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</si>
  <si>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</si>
  <si>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</si>
  <si>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</si>
  <si>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</si>
  <si>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</si>
  <si>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</si>
  <si>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</si>
  <si>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</si>
  <si>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</si>
  <si>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</si>
  <si>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</si>
  <si>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</si>
  <si>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</si>
  <si>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</si>
  <si>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</si>
  <si>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</si>
  <si>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</si>
  <si>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</si>
  <si>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</si>
  <si>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</si>
  <si>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</si>
  <si>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</si>
  <si>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</si>
  <si>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</si>
  <si>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</si>
  <si>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</si>
  <si>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</si>
  <si>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</si>
  <si>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</si>
  <si>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</si>
  <si>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</si>
  <si>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</si>
  <si>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</si>
  <si>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</si>
  <si>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</si>
  <si>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</si>
  <si>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</si>
  <si>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</si>
  <si>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</si>
  <si>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</si>
  <si>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</si>
  <si>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</si>
  <si>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</si>
  <si>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</si>
  <si>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</si>
  <si>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</si>
  <si>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</si>
  <si>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</si>
  <si>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</si>
  <si>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</si>
  <si>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</si>
  <si>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</si>
  <si>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</si>
  <si>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</si>
  <si>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</si>
  <si>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</si>
  <si>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</si>
  <si>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</si>
  <si>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</si>
  <si>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</si>
  <si>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</si>
  <si>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</si>
  <si>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</si>
  <si>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</si>
  <si>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</si>
  <si>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</si>
  <si>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</si>
  <si>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</si>
  <si>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</si>
  <si>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</si>
  <si>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</si>
  <si>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</si>
  <si>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</si>
  <si>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</si>
  <si>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</si>
  <si>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</si>
  <si>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</si>
  <si>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</si>
  <si>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</si>
  <si>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</si>
  <si>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</si>
  <si>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</si>
  <si>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</si>
  <si>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</si>
  <si>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</si>
  <si>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</si>
  <si>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</si>
  <si>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</si>
  <si>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</si>
  <si>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</si>
  <si>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</si>
  <si>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</si>
  <si>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</si>
  <si>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</si>
  <si>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</si>
  <si>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</si>
  <si>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</si>
  <si>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</si>
  <si>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</si>
  <si>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</si>
  <si>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</si>
  <si>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</si>
  <si>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</si>
  <si>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</si>
  <si>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</si>
  <si>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</si>
  <si>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</si>
  <si>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</si>
  <si>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</si>
  <si>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</si>
  <si>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</si>
  <si>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</si>
  <si>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</si>
  <si>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</si>
  <si>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</si>
  <si>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</si>
  <si>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</si>
  <si>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</si>
  <si>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</si>
  <si>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</si>
  <si>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</si>
  <si>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</si>
  <si>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</si>
  <si>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</si>
  <si>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</si>
  <si>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</si>
  <si>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</si>
  <si>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</si>
  <si>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</si>
  <si>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</si>
  <si>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</si>
  <si>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</si>
  <si>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</si>
  <si>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</si>
  <si>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</si>
  <si>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</si>
  <si>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</si>
  <si>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</si>
  <si>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</si>
  <si>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</si>
  <si>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</si>
  <si>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</si>
  <si>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</si>
  <si>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</si>
  <si>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</si>
  <si>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</si>
  <si>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</si>
  <si>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</si>
  <si>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</si>
  <si>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</si>
  <si>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</si>
  <si>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</si>
  <si>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</si>
  <si>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</si>
  <si>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</si>
  <si>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</si>
  <si>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</si>
  <si>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</si>
  <si>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</si>
  <si>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</si>
  <si>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</si>
  <si>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</si>
  <si>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</si>
  <si>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</si>
  <si>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</si>
  <si>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</si>
  <si>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</si>
  <si>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</si>
  <si>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</si>
  <si>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</si>
  <si>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</si>
  <si>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</si>
  <si>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</si>
  <si>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</si>
  <si>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</si>
  <si>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</si>
  <si>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</si>
  <si>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</si>
  <si>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</si>
  <si>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</si>
  <si>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</si>
  <si>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</si>
  <si>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</si>
  <si>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</si>
  <si>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</si>
  <si>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</si>
  <si>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</si>
  <si>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</si>
  <si>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</si>
  <si>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</si>
  <si>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</si>
  <si>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</si>
  <si>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</si>
  <si>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</si>
  <si>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</si>
  <si>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</si>
  <si>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</si>
  <si>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</si>
  <si>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</si>
  <si>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</si>
  <si>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</si>
  <si>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</si>
  <si>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</si>
  <si>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</si>
  <si>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</si>
  <si>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</si>
  <si>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</si>
  <si>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</si>
  <si>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</si>
  <si>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</si>
  <si>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</si>
  <si>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</si>
  <si>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</si>
  <si>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</si>
  <si>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</si>
  <si>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</si>
  <si>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</si>
  <si>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</si>
  <si>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</si>
  <si>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</si>
  <si>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</si>
  <si>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</si>
  <si>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</si>
  <si>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</si>
  <si>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</si>
  <si>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</si>
  <si>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</si>
  <si>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</si>
  <si>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</si>
  <si>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</si>
  <si>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</si>
  <si>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</si>
  <si>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</si>
  <si>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</si>
  <si>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</si>
  <si>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</si>
  <si>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</si>
  <si>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</si>
  <si>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</si>
  <si>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</si>
  <si>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</si>
  <si>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</si>
  <si>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</si>
  <si>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</si>
  <si>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</si>
  <si>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</si>
  <si>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</si>
  <si>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</si>
  <si>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</si>
  <si>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</si>
  <si>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</si>
  <si>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</si>
  <si>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</si>
  <si>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</si>
  <si>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</si>
  <si>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</si>
  <si>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</si>
  <si>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</si>
  <si>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</si>
  <si>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</si>
  <si>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</si>
  <si>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</si>
  <si>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</si>
  <si>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</si>
  <si>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</si>
  <si>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</si>
  <si>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</si>
  <si>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</si>
  <si>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</si>
  <si>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</si>
  <si>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</si>
  <si>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</si>
  <si>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</si>
  <si>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</si>
  <si>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</si>
  <si>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</si>
  <si>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</si>
  <si>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</si>
  <si>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</si>
  <si>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</si>
  <si>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</si>
  <si>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</si>
  <si>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</si>
  <si>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</si>
  <si>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</si>
  <si>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</si>
  <si>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</si>
  <si>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</si>
  <si>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</si>
  <si>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</si>
  <si>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</si>
  <si>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</si>
  <si>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</si>
  <si>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</si>
  <si>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</si>
  <si>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</si>
  <si>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</si>
  <si>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</si>
  <si>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</si>
  <si>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</si>
  <si>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</si>
  <si>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</si>
  <si>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</si>
  <si>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</si>
  <si>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</si>
  <si>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</si>
  <si>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</si>
  <si>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</si>
  <si>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</si>
  <si>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</si>
  <si>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</si>
  <si>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</si>
  <si>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</si>
  <si>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</si>
  <si>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</si>
  <si>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</si>
  <si>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</si>
  <si>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</si>
  <si>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</si>
  <si>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</si>
  <si>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</si>
  <si>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</si>
  <si>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</si>
  <si>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</si>
  <si>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</si>
  <si>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</si>
  <si>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</si>
  <si>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</si>
  <si>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</si>
  <si>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</si>
  <si>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</si>
  <si>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</si>
  <si>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</si>
  <si>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</si>
  <si>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</si>
  <si>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</si>
  <si>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</si>
  <si>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</si>
  <si>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</si>
  <si>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</si>
  <si>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</si>
  <si>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</si>
  <si>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</si>
  <si>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</si>
  <si>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</si>
  <si>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</si>
  <si>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</si>
  <si>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</si>
  <si>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</si>
  <si>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</si>
  <si>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</si>
  <si>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</si>
  <si>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</si>
  <si>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</si>
  <si>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</si>
  <si>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</si>
  <si>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</si>
  <si>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</si>
  <si>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</si>
  <si>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</si>
  <si>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</si>
  <si>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</si>
  <si>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</si>
  <si>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</si>
  <si>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</si>
  <si>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</si>
  <si>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</si>
  <si>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</si>
  <si>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</si>
  <si>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</si>
  <si>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</si>
  <si>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</si>
  <si>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</si>
  <si>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</si>
  <si>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</si>
  <si>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</si>
  <si>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</si>
  <si>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</si>
  <si>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</si>
  <si>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</si>
  <si>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</si>
  <si>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</si>
  <si>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</si>
  <si>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</si>
  <si>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</si>
  <si>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</si>
  <si>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</si>
  <si>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</si>
  <si>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</si>
  <si>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</si>
  <si>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</si>
  <si>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</si>
  <si>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</si>
  <si>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</si>
  <si>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</si>
  <si>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</si>
  <si>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</si>
  <si>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</si>
  <si>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</si>
  <si>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</si>
  <si>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</si>
  <si>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</si>
  <si>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</si>
  <si>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</si>
  <si>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</si>
  <si>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</si>
  <si>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</si>
  <si>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</si>
  <si>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</si>
  <si>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</si>
  <si>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</si>
  <si>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</si>
  <si>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</si>
  <si>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</si>
  <si>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</si>
  <si>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</si>
  <si>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</si>
  <si>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</si>
  <si>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</si>
  <si>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</si>
  <si>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</si>
  <si>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</si>
  <si>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</si>
  <si>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</si>
  <si>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</si>
  <si>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</si>
  <si>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</si>
  <si>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</si>
  <si>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</si>
  <si>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</si>
  <si>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</si>
  <si>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</si>
  <si>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</si>
  <si>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</si>
  <si>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</si>
  <si>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</si>
  <si>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</si>
  <si>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</si>
  <si>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</si>
  <si>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</si>
  <si>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</si>
  <si>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</si>
  <si>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</si>
  <si>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</si>
  <si>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</si>
  <si>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</si>
  <si>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</si>
  <si>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</si>
  <si>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</si>
  <si>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</si>
  <si>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</si>
  <si>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</si>
  <si>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</si>
  <si>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</si>
  <si>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</si>
  <si>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</si>
  <si>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</si>
  <si>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</si>
  <si>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</si>
  <si>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</si>
  <si>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</si>
  <si>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</si>
  <si>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</si>
  <si>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</si>
  <si>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</si>
  <si>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</si>
  <si>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</si>
  <si>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</si>
  <si>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</si>
  <si>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</si>
  <si>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</si>
  <si>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</si>
  <si>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</si>
  <si>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</si>
  <si>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</si>
  <si>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</si>
  <si>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</si>
  <si>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</si>
  <si>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</si>
  <si>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</si>
  <si>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</si>
  <si>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</si>
  <si>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</si>
  <si>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</si>
  <si>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</si>
  <si>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</si>
  <si>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</si>
  <si>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</si>
  <si>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</si>
  <si>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</si>
  <si>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</si>
  <si>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</si>
  <si>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</si>
  <si>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</si>
  <si>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</si>
  <si>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</si>
  <si>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</si>
  <si>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</si>
  <si>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</si>
  <si>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</si>
  <si>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</si>
  <si>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</si>
  <si>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</si>
  <si>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</si>
  <si>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</si>
  <si>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</si>
  <si>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</si>
  <si>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</si>
  <si>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</si>
  <si>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</si>
  <si>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</si>
  <si>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</si>
  <si>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</si>
  <si>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</si>
  <si>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</si>
  <si>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</si>
  <si>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</si>
  <si>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</si>
  <si>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</si>
  <si>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</si>
  <si>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</si>
  <si>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</si>
  <si>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</si>
  <si>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</si>
  <si>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</si>
  <si>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</si>
  <si>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</si>
  <si>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</si>
  <si>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</si>
  <si>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</si>
  <si>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</si>
  <si>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</si>
  <si>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</si>
  <si>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</si>
  <si>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</si>
  <si>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</si>
  <si>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</si>
  <si>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</si>
  <si>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</si>
  <si>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</si>
  <si>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</si>
  <si>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</si>
  <si>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</si>
  <si>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</si>
  <si>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</si>
  <si>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</si>
  <si>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</si>
  <si>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</si>
  <si>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</si>
  <si>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</si>
  <si>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</si>
  <si>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</si>
  <si>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</si>
  <si>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</si>
  <si>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</si>
  <si>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</si>
  <si>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</si>
  <si>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</si>
  <si>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</si>
  <si>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</si>
  <si>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</si>
  <si>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</si>
  <si>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</si>
  <si>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</si>
  <si>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</si>
  <si>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</si>
  <si>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</si>
  <si>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</si>
  <si>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</si>
  <si>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</si>
  <si>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</si>
  <si>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</si>
  <si>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</si>
  <si>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</si>
  <si>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</si>
  <si>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</si>
  <si>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</si>
  <si>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</si>
  <si>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</si>
  <si>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</si>
  <si>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</si>
  <si>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</si>
  <si>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</si>
  <si>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</si>
  <si>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</si>
  <si>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</si>
  <si>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</si>
  <si>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</si>
  <si>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</si>
  <si>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</si>
  <si>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</si>
  <si>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</si>
  <si>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</si>
  <si>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</si>
  <si>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</si>
  <si>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</si>
  <si>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</si>
  <si>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</si>
  <si>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</si>
  <si>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</si>
  <si>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</si>
  <si>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</si>
  <si>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</si>
  <si>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</si>
  <si>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</si>
  <si>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</si>
  <si>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</si>
  <si>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</si>
  <si>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</si>
  <si>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</si>
  <si>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</si>
  <si>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</si>
  <si>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</si>
  <si>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</si>
  <si>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</si>
  <si>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</si>
  <si>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</si>
  <si>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</si>
  <si>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</si>
  <si>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</si>
  <si>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</si>
  <si>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</si>
  <si>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</si>
  <si>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</si>
  <si>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</si>
  <si>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</si>
  <si>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</si>
  <si>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</si>
  <si>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</si>
  <si>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</si>
  <si>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</si>
  <si>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</si>
  <si>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</si>
  <si>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</si>
  <si>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</si>
  <si>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</si>
  <si>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</si>
  <si>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</si>
  <si>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</si>
  <si>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</si>
  <si>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</si>
  <si>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</si>
  <si>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</si>
  <si>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</si>
  <si>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</si>
  <si>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</si>
  <si>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</si>
  <si>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</si>
  <si>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</si>
  <si>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</si>
  <si>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</si>
  <si>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</si>
  <si>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</si>
  <si>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</si>
  <si>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</si>
  <si>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</si>
  <si>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</si>
  <si>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</si>
  <si>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</si>
  <si>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</si>
  <si>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</si>
  <si>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</si>
  <si>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</si>
  <si>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</si>
  <si>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</si>
  <si>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</si>
  <si>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</si>
  <si>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</si>
  <si>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</si>
  <si>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</si>
  <si>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</si>
  <si>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</si>
  <si>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</si>
  <si>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</si>
  <si>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</si>
  <si>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</si>
  <si>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</si>
  <si>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</si>
  <si>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</si>
  <si>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</si>
  <si>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</si>
  <si>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</si>
  <si>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</si>
  <si>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</si>
  <si>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</si>
  <si>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</si>
  <si>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</si>
  <si>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</si>
  <si>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</si>
  <si>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</si>
  <si>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</si>
  <si>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</si>
  <si>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</si>
  <si>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</si>
  <si>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</si>
  <si>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</si>
  <si>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</si>
  <si>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</si>
  <si>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</si>
  <si>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</si>
  <si>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</si>
  <si>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</si>
  <si>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</si>
  <si>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</si>
  <si>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</si>
  <si>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</si>
  <si>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</si>
  <si>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</si>
  <si>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</si>
  <si>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</si>
  <si>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</si>
  <si>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</si>
  <si>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</si>
  <si>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</si>
  <si>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</si>
  <si>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</si>
  <si>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</si>
  <si>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</si>
  <si>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</si>
  <si>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</si>
  <si>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</si>
  <si>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</si>
  <si>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</si>
  <si>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</si>
  <si>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</si>
  <si>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</si>
  <si>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</si>
  <si>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</si>
  <si>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</si>
  <si>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</si>
  <si>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</si>
  <si>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</si>
  <si>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</si>
  <si>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</si>
  <si>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</si>
  <si>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</si>
  <si>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</si>
  <si>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</si>
  <si>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</si>
  <si>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</si>
  <si>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</si>
  <si>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</si>
  <si>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</si>
  <si>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</si>
  <si>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</si>
  <si>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</si>
  <si>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</si>
  <si>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</si>
  <si>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</si>
  <si>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</si>
  <si>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</si>
  <si>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</si>
  <si>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</si>
  <si>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</si>
  <si>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</si>
  <si>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</si>
  <si>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</si>
  <si>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</si>
  <si>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</si>
  <si>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</si>
  <si>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</si>
  <si>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</si>
  <si>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</si>
  <si>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</si>
  <si>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</si>
  <si>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</si>
  <si>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</si>
  <si>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</si>
  <si>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</si>
  <si>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</si>
  <si>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</si>
  <si>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</si>
  <si>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</si>
  <si>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</si>
  <si>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</si>
  <si>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</si>
  <si>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</si>
  <si>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</si>
  <si>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</si>
  <si>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</si>
  <si>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</si>
  <si>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</si>
  <si>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</si>
  <si>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</si>
  <si>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</si>
  <si>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</si>
  <si>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</si>
  <si>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</si>
  <si>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</si>
  <si>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</si>
  <si>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</si>
  <si>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</si>
  <si>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</si>
  <si>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</si>
  <si>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</si>
  <si>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</si>
  <si>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</si>
  <si>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</si>
  <si>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</si>
  <si>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</si>
  <si>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</si>
  <si>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</si>
  <si>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</si>
  <si>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</si>
  <si>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</si>
  <si>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</si>
  <si>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</si>
  <si>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</si>
  <si>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</si>
  <si>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</si>
  <si>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</si>
  <si>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</si>
  <si>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</si>
  <si>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</si>
  <si>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</si>
  <si>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</si>
  <si>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</si>
  <si>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</si>
  <si>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</si>
  <si>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</si>
  <si>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</si>
  <si>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</si>
  <si>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</si>
  <si>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</si>
  <si>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</si>
  <si>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</si>
  <si>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</si>
  <si>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</si>
  <si>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</si>
  <si>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</si>
  <si>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</si>
  <si>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</si>
  <si>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</si>
  <si>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</si>
  <si>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</si>
  <si>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</si>
  <si>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</si>
  <si>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</si>
  <si>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</si>
  <si>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</si>
  <si>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</si>
  <si>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</si>
  <si>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</si>
  <si>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</si>
  <si>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</si>
  <si>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</si>
  <si>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</si>
  <si>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</si>
  <si>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</si>
  <si>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</si>
  <si>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</si>
  <si>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</si>
  <si>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</si>
  <si>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</si>
  <si>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</si>
  <si>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</si>
  <si>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</si>
  <si>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</si>
  <si>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</si>
  <si>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</si>
  <si>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</si>
  <si>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</si>
  <si>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</si>
  <si>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</si>
  <si>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</si>
  <si>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</si>
  <si>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</si>
  <si>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</si>
  <si>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</si>
  <si>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</si>
  <si>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</si>
  <si>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</si>
  <si>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</si>
  <si>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</si>
  <si>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</si>
  <si>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</si>
  <si>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</si>
  <si>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</si>
  <si>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</si>
  <si>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</si>
  <si>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</si>
  <si>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</si>
  <si>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</si>
  <si>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</si>
  <si>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</si>
  <si>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</si>
  <si>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</si>
  <si>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</si>
  <si>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</si>
  <si>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</si>
  <si>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</si>
  <si>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</si>
  <si>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</si>
  <si>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</si>
  <si>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</si>
  <si>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</si>
  <si>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</si>
  <si>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</si>
  <si>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</si>
  <si>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</si>
  <si>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</si>
  <si>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</si>
  <si>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</si>
  <si>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</si>
  <si>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</si>
  <si>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</si>
  <si>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</si>
  <si>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</si>
  <si>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</si>
  <si>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</si>
  <si>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</si>
  <si>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</si>
  <si>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</si>
  <si>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</si>
  <si>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</si>
  <si>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</si>
  <si>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</si>
  <si>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</si>
  <si>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</si>
  <si>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</si>
  <si>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</si>
  <si>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</si>
  <si>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</si>
  <si>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</si>
  <si>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</si>
  <si>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</si>
  <si>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</si>
  <si>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</si>
  <si>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</si>
  <si>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</si>
  <si>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</si>
  <si>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</si>
  <si>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</si>
  <si>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</si>
  <si>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</si>
  <si>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</si>
  <si>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</si>
  <si>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</si>
  <si>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</si>
  <si>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</si>
  <si>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</si>
  <si>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</si>
  <si>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</si>
  <si>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</si>
  <si>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</si>
  <si>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</si>
  <si>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</si>
  <si>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</si>
  <si>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</si>
  <si>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</si>
  <si>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</si>
  <si>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</si>
  <si>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</si>
  <si>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</si>
  <si>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</si>
  <si>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</si>
  <si>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</si>
  <si>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</si>
  <si>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</si>
  <si>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</si>
  <si>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</si>
  <si>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</si>
  <si>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</si>
  <si>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</si>
  <si>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</si>
  <si>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</si>
  <si>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</si>
  <si>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</si>
  <si>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</si>
  <si>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</si>
  <si>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</si>
  <si>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</si>
  <si>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</si>
  <si>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</si>
  <si>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</si>
  <si>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</si>
  <si>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</si>
  <si>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</si>
  <si>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</si>
  <si>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</si>
  <si>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</si>
  <si>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</si>
  <si>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</si>
  <si>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</si>
  <si>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</si>
  <si>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</si>
  <si>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</si>
  <si>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</si>
  <si>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</si>
  <si>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</si>
  <si>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</si>
  <si>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</si>
  <si>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</si>
  <si>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</si>
  <si>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</si>
  <si>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</si>
  <si>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</si>
  <si>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</si>
  <si>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</si>
  <si>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</si>
  <si>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</si>
  <si>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</si>
  <si>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</si>
  <si>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</si>
  <si>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</si>
  <si>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</si>
  <si>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</si>
  <si>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</si>
  <si>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</si>
  <si>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</si>
  <si>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</si>
  <si>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</si>
  <si>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</si>
  <si>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</si>
  <si>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</si>
  <si>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</si>
  <si>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</si>
  <si>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</si>
  <si>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</si>
  <si>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</si>
  <si>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</si>
  <si>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</si>
  <si>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</si>
  <si>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</si>
  <si>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</si>
  <si>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</si>
  <si>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</si>
  <si>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</si>
  <si>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</si>
  <si>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</si>
  <si>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</si>
  <si>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</si>
  <si>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</si>
  <si>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</si>
  <si>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</si>
  <si>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</si>
  <si>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</si>
  <si>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</si>
  <si>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</si>
  <si>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</si>
  <si>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</si>
  <si>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</si>
  <si>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</si>
  <si>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</si>
  <si>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</si>
  <si>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</si>
  <si>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</si>
  <si>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</si>
  <si>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</si>
  <si>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</si>
  <si>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</si>
  <si>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</si>
  <si>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</si>
  <si>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</si>
  <si>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</si>
  <si>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</si>
  <si>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</si>
  <si>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</si>
  <si>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</si>
  <si>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</si>
  <si>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</si>
  <si>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</si>
  <si>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</si>
  <si>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</si>
  <si>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</si>
  <si>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</si>
  <si>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</si>
  <si>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</si>
  <si>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</si>
  <si>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</si>
  <si>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</si>
  <si>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</si>
  <si>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</si>
  <si>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</si>
  <si>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</si>
  <si>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</si>
  <si>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</si>
  <si>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</si>
  <si>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</si>
  <si>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</si>
  <si>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</si>
  <si>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</si>
  <si>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</si>
  <si>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</si>
  <si>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</si>
  <si>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</si>
  <si>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</si>
  <si>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</si>
  <si>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</si>
  <si>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</si>
  <si>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</si>
  <si>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</si>
  <si>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</si>
  <si>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</si>
  <si>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</si>
  <si>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</si>
  <si>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</si>
  <si>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</si>
  <si>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</si>
  <si>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</si>
  <si>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</si>
  <si>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</si>
  <si>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</si>
  <si>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</si>
  <si>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</si>
  <si>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</si>
  <si>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</si>
  <si>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</si>
  <si>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</si>
  <si>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</si>
  <si>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</si>
  <si>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</si>
  <si>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</si>
  <si>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</si>
  <si>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</si>
  <si>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</si>
  <si>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</si>
  <si>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</si>
  <si>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</si>
  <si>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</si>
  <si>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</si>
  <si>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</si>
  <si>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</si>
  <si>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</si>
  <si>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</si>
  <si>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</si>
  <si>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</si>
  <si>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</si>
  <si>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</si>
  <si>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</si>
  <si>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</si>
  <si>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</si>
  <si>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</si>
  <si>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</si>
  <si>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</si>
  <si>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</si>
  <si>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</si>
  <si>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</si>
  <si>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</si>
  <si>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</si>
  <si>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</si>
  <si>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</si>
  <si>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</si>
  <si>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</si>
  <si>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</si>
  <si>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</si>
  <si>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</si>
  <si>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</si>
  <si>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</si>
  <si>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</si>
  <si>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</si>
  <si>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</si>
  <si>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</si>
  <si>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</si>
  <si>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</si>
  <si>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</si>
  <si>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</si>
  <si>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</si>
  <si>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</si>
  <si>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</si>
  <si>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</si>
  <si>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</si>
  <si>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</si>
  <si>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</si>
  <si>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</si>
  <si>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</si>
  <si>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</si>
  <si>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</si>
  <si>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</si>
  <si>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</si>
  <si>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</si>
  <si>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</si>
  <si>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</si>
  <si>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</si>
  <si>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</si>
  <si>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</si>
  <si>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</si>
  <si>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</si>
  <si>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</si>
  <si>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</si>
  <si>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</si>
  <si>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</si>
  <si>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</si>
  <si>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</si>
  <si>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</si>
  <si>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</si>
  <si>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</si>
  <si>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</si>
  <si>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</si>
  <si>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</si>
  <si>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</si>
  <si>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</si>
  <si>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</si>
  <si>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</si>
  <si>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</si>
  <si>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</si>
  <si>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</si>
  <si>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</si>
  <si>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</si>
  <si>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</si>
  <si>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</si>
  <si>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</si>
  <si>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</si>
  <si>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</si>
  <si>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</si>
  <si>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</si>
  <si>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</si>
  <si>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</si>
  <si>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</si>
  <si>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</si>
  <si>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</si>
  <si>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</si>
  <si>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</si>
  <si>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</si>
  <si>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</si>
  <si>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</si>
  <si>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</si>
  <si>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</si>
  <si>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</si>
  <si>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</si>
  <si>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</si>
  <si>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</si>
  <si>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</si>
  <si>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</si>
  <si>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</si>
  <si>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</si>
  <si>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</si>
  <si>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</si>
  <si>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</si>
  <si>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</si>
  <si>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</si>
  <si>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</si>
  <si>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</si>
  <si>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</si>
  <si>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</si>
  <si>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</si>
  <si>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</si>
  <si>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</si>
  <si>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</si>
  <si>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</si>
  <si>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</si>
  <si>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</si>
  <si>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</si>
  <si>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</si>
  <si>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</si>
  <si>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</si>
  <si>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</si>
  <si>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</si>
  <si>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</si>
  <si>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</si>
  <si>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</si>
  <si>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</si>
  <si>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</si>
  <si>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</si>
  <si>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</si>
  <si>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</si>
  <si>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</si>
  <si>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</si>
  <si>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</si>
  <si>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</si>
  <si>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</si>
  <si>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</si>
  <si>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</si>
  <si>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</si>
  <si>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</si>
  <si>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</si>
  <si>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</si>
  <si>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</si>
  <si>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</si>
  <si>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</si>
  <si>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</si>
  <si>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</si>
  <si>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</si>
  <si>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</si>
  <si>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</si>
  <si>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</si>
  <si>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</si>
  <si>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</si>
  <si>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</si>
  <si>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</si>
  <si>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</si>
  <si>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</si>
  <si>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</si>
  <si>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</si>
  <si>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</si>
  <si>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</si>
  <si>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</si>
  <si>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</si>
  <si>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</si>
  <si>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</si>
  <si>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</si>
  <si>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</si>
  <si>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</si>
  <si>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</si>
  <si>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</si>
  <si>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</si>
  <si>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</si>
  <si>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</si>
  <si>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</si>
  <si>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</si>
  <si>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</si>
  <si>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</si>
  <si>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</si>
  <si>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</si>
  <si>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</si>
  <si>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</si>
  <si>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</si>
  <si>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</si>
  <si>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</si>
  <si>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</si>
  <si>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</si>
  <si>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</si>
  <si>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</si>
  <si>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</si>
  <si>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</si>
  <si>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</si>
  <si>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</si>
  <si>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</si>
  <si>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</si>
  <si>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</si>
  <si>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</si>
  <si>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</si>
  <si>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</si>
  <si>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</si>
  <si>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</si>
  <si>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</si>
  <si>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</si>
  <si>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</si>
  <si>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</si>
  <si>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</si>
  <si>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</si>
  <si>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</si>
  <si>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</si>
  <si>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</si>
  <si>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</si>
  <si>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</si>
  <si>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</si>
  <si>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</si>
  <si>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</si>
  <si>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</si>
  <si>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</si>
  <si>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</si>
  <si>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</si>
  <si>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</si>
  <si>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</si>
  <si>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</si>
  <si>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</si>
  <si>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</si>
  <si>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</si>
  <si>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</si>
  <si>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</si>
  <si>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</si>
  <si>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</si>
  <si>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</si>
  <si>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</si>
  <si>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</si>
  <si>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</si>
  <si>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</si>
  <si>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</si>
  <si>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</si>
  <si>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</si>
  <si>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</si>
  <si>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</si>
  <si>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</si>
  <si>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</si>
  <si>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</si>
  <si>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</si>
  <si>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</si>
  <si>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</si>
  <si>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</si>
  <si>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</si>
  <si>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</si>
  <si>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</si>
  <si>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</si>
  <si>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</si>
  <si>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</si>
  <si>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</si>
  <si>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</si>
  <si>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</si>
  <si>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</si>
  <si>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</si>
  <si>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</si>
  <si>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</si>
  <si>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</si>
  <si>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</si>
  <si>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</si>
  <si>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</si>
  <si>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</si>
  <si>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</si>
  <si>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</si>
  <si>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</si>
  <si>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</si>
  <si>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</si>
  <si>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</si>
  <si>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</si>
  <si>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</si>
  <si>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</si>
  <si>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</si>
  <si>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</si>
  <si>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</si>
  <si>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</si>
  <si>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</si>
  <si>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</si>
  <si>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</si>
  <si>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</si>
  <si>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</si>
  <si>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</si>
  <si>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</si>
  <si>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</si>
  <si>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</si>
  <si>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</si>
  <si>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</si>
  <si>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</si>
  <si>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</si>
  <si>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</si>
  <si>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</si>
  <si>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</si>
  <si>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</si>
  <si>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</si>
  <si>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</si>
  <si>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</si>
  <si>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</si>
  <si>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</si>
  <si>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</si>
  <si>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</si>
  <si>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</si>
  <si>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</si>
  <si>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</si>
  <si>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</si>
  <si>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</si>
  <si>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</si>
  <si>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</si>
  <si>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</si>
  <si>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</si>
  <si>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</si>
  <si>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</si>
  <si>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</si>
  <si>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</si>
  <si>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</si>
  <si>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</si>
  <si>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</si>
  <si>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</si>
  <si>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</si>
  <si>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</si>
  <si>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</si>
  <si>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</si>
  <si>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</si>
  <si>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</si>
  <si>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</si>
  <si>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</si>
  <si>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</si>
  <si>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</si>
  <si>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</si>
  <si>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</si>
  <si>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</si>
  <si>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</si>
  <si>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</si>
  <si>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</si>
  <si>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</si>
  <si>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</si>
  <si>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</si>
  <si>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</si>
  <si>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</si>
  <si>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</si>
  <si>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</si>
  <si>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</si>
  <si>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</si>
  <si>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</si>
  <si>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</si>
  <si>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</si>
  <si>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</si>
  <si>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</si>
  <si>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</si>
  <si>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</si>
  <si>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</si>
  <si>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</si>
  <si>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</si>
  <si>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</si>
  <si>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</si>
  <si>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</si>
  <si>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</si>
  <si>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</si>
  <si>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</si>
  <si>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</si>
  <si>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</si>
  <si>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</si>
  <si>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</si>
  <si>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</si>
  <si>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</si>
  <si>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</si>
  <si>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</si>
  <si>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</si>
  <si>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</si>
  <si>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</si>
  <si>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</si>
  <si>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</si>
  <si>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</si>
  <si>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</si>
  <si>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</si>
  <si>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</si>
  <si>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</si>
  <si>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</si>
  <si>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</si>
  <si>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</si>
  <si>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</si>
  <si>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</si>
  <si>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</si>
  <si>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</si>
  <si>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</si>
  <si>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</si>
  <si>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</si>
  <si>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</si>
  <si>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</si>
  <si>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</si>
  <si>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</si>
  <si>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</si>
  <si>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</si>
  <si>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</si>
  <si>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</si>
  <si>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</si>
  <si>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</si>
  <si>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</si>
  <si>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</si>
  <si>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</si>
  <si>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</si>
  <si>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</si>
  <si>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</si>
  <si>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</si>
  <si>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</si>
  <si>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</si>
  <si>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</si>
  <si>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</si>
  <si>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</si>
  <si>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</si>
  <si>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</si>
  <si>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</si>
  <si>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</si>
  <si>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</si>
  <si>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</si>
  <si>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</si>
  <si>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</si>
  <si>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</si>
  <si>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</si>
  <si>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</si>
  <si>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</si>
  <si>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</si>
  <si>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</si>
  <si>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</si>
  <si>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</si>
  <si>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</si>
  <si>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</si>
  <si>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</si>
  <si>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</si>
  <si>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</si>
  <si>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</si>
  <si>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</si>
  <si>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</si>
  <si>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</si>
  <si>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</si>
  <si>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</si>
  <si>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</si>
  <si>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</si>
  <si>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</si>
  <si>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</si>
  <si>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</si>
  <si>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</si>
  <si>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</si>
  <si>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</si>
  <si>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</si>
  <si>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</si>
  <si>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</si>
  <si>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</si>
  <si>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</si>
  <si>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</si>
  <si>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</si>
  <si>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</si>
  <si>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</si>
  <si>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</si>
  <si>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</si>
  <si>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</si>
  <si>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</si>
  <si>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</si>
  <si>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</si>
  <si>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</si>
  <si>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</si>
  <si>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</si>
  <si>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</si>
  <si>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</si>
  <si>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</si>
  <si>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</si>
  <si>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</si>
  <si>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</si>
  <si>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</si>
  <si>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</si>
  <si>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</si>
  <si>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</si>
  <si>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</si>
  <si>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</si>
  <si>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</si>
  <si>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</si>
  <si>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</si>
  <si>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</si>
  <si>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</si>
  <si>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</si>
  <si>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</si>
  <si>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</si>
  <si>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</si>
  <si>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</si>
  <si>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</si>
  <si>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</si>
  <si>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</si>
  <si>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</si>
  <si>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</si>
  <si>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</si>
  <si>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</si>
  <si>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</si>
  <si>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</si>
  <si>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</si>
  <si>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</si>
  <si>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</si>
  <si>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</si>
  <si>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</si>
  <si>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</si>
  <si>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</si>
  <si>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</si>
  <si>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</si>
  <si>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</si>
  <si>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</si>
  <si>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</si>
  <si>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</si>
  <si>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</si>
  <si>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</si>
  <si>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</si>
  <si>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</si>
  <si>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</si>
  <si>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</si>
  <si>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</si>
  <si>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</si>
  <si>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</si>
  <si>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</si>
  <si>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</si>
  <si>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</si>
  <si>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</si>
  <si>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</si>
  <si>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</si>
  <si>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</si>
  <si>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</si>
  <si>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</si>
  <si>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</si>
  <si>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</si>
  <si>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</si>
  <si>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</si>
  <si>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</si>
  <si>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</si>
  <si>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</si>
  <si>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</si>
  <si>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</si>
  <si>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</si>
  <si>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</si>
  <si>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</si>
  <si>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</si>
  <si>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</si>
  <si>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</si>
  <si>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</si>
  <si>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</si>
  <si>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</si>
  <si>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</si>
  <si>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</si>
  <si>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</si>
  <si>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</si>
  <si>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</si>
  <si>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</si>
  <si>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</si>
  <si>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</si>
  <si>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</si>
  <si>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</si>
  <si>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</si>
  <si>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</si>
  <si>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</si>
  <si>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</si>
  <si>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</si>
  <si>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</si>
  <si>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</si>
  <si>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</si>
  <si>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</si>
  <si>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</si>
  <si>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</si>
  <si>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</si>
  <si>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</si>
  <si>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</si>
  <si>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</si>
  <si>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</si>
  <si>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</si>
  <si>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</si>
  <si>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</si>
  <si>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</si>
  <si>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</si>
  <si>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</si>
  <si>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</si>
  <si>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</si>
  <si>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</si>
  <si>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</si>
  <si>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</si>
  <si>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</si>
  <si>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</si>
  <si>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</si>
  <si>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</si>
  <si>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</si>
  <si>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</si>
  <si>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</si>
  <si>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</si>
  <si>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</si>
  <si>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</si>
  <si>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</si>
  <si>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</si>
  <si>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</si>
  <si>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</si>
  <si>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</si>
  <si>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</si>
  <si>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</si>
  <si>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</si>
  <si>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</si>
  <si>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</si>
  <si>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</si>
  <si>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</si>
  <si>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</si>
  <si>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</si>
  <si>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</si>
  <si>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</si>
  <si>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</si>
  <si>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</si>
  <si>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</si>
  <si>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</si>
  <si>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</si>
  <si>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</si>
  <si>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</si>
  <si>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</si>
  <si>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</si>
  <si>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</si>
  <si>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</si>
  <si>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</si>
  <si>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</si>
  <si>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</si>
  <si>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</si>
  <si>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</si>
  <si>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</si>
  <si>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</si>
  <si>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</si>
  <si>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</si>
  <si>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</si>
  <si>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</si>
  <si>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</si>
  <si>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</si>
  <si>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</si>
  <si>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</si>
  <si>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</si>
  <si>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</si>
  <si>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</si>
  <si>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</si>
  <si>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</si>
  <si>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</si>
  <si>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</si>
  <si>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</si>
  <si>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</si>
  <si>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</si>
  <si>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</si>
  <si>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</si>
  <si>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</si>
  <si>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</si>
  <si>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</si>
  <si>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</si>
  <si>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</si>
  <si>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</si>
  <si>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</si>
  <si>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</si>
  <si>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</si>
  <si>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</si>
  <si>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</si>
  <si>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</si>
  <si>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</si>
  <si>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</si>
  <si>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</si>
  <si>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</si>
  <si>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</si>
  <si>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</si>
  <si>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</si>
  <si>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</si>
  <si>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</si>
  <si>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</si>
  <si>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</si>
  <si>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</si>
  <si>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</si>
  <si>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</si>
  <si>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</si>
  <si>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</si>
  <si>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</si>
  <si>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</si>
  <si>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</si>
  <si>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</si>
  <si>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</si>
  <si>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</si>
  <si>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</si>
  <si>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</si>
  <si>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</si>
  <si>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</si>
  <si>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</si>
  <si>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</si>
  <si>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</si>
  <si>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</si>
  <si>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</si>
  <si>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</si>
  <si>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</si>
  <si>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</si>
  <si>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</si>
  <si>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</si>
  <si>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</si>
  <si>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</si>
  <si>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</si>
  <si>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</si>
  <si>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</si>
  <si>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</si>
  <si>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</si>
  <si>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</si>
  <si>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</si>
  <si>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</si>
  <si>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</si>
  <si>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</si>
  <si>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</si>
  <si>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</si>
  <si>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</si>
  <si>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</si>
  <si>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</si>
  <si>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</si>
  <si>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</si>
  <si>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</si>
  <si>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</si>
  <si>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</si>
  <si>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</si>
  <si>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</si>
  <si>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</si>
  <si>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</si>
  <si>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</si>
  <si>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</si>
  <si>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</si>
  <si>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</si>
  <si>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</si>
  <si>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</si>
  <si>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</si>
  <si>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</si>
  <si>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</si>
  <si>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</si>
  <si>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</si>
  <si>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</si>
  <si>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</si>
  <si>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</si>
  <si>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</si>
  <si>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</si>
  <si>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</si>
  <si>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</si>
  <si>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</si>
  <si>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</si>
  <si>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</si>
  <si>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</si>
  <si>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</si>
  <si>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</si>
  <si>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</si>
  <si>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</si>
  <si>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</si>
  <si>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</si>
  <si>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</si>
  <si>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</si>
  <si>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</si>
  <si>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</si>
  <si>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</si>
  <si>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</si>
  <si>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</si>
  <si>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</si>
  <si>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</si>
  <si>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</si>
  <si>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</si>
  <si>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</si>
  <si>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</si>
  <si>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</si>
  <si>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</si>
  <si>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</si>
  <si>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</si>
  <si>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</si>
  <si>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</si>
  <si>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</si>
  <si>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</si>
  <si>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</si>
  <si>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</si>
  <si>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</si>
  <si>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</si>
  <si>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</si>
  <si>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</si>
  <si>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</si>
  <si>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</si>
  <si>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</si>
  <si>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</si>
  <si>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</si>
  <si>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</si>
  <si>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</si>
  <si>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</si>
  <si>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</si>
  <si>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</si>
  <si>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</si>
  <si>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</si>
  <si>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</si>
  <si>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</si>
  <si>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</si>
  <si>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</si>
  <si>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</si>
  <si>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</si>
  <si>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</si>
  <si>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</si>
  <si>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</si>
  <si>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</si>
  <si>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</si>
  <si>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</si>
  <si>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</si>
  <si>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</si>
  <si>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</si>
  <si>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</si>
  <si>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</si>
  <si>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</si>
  <si>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</si>
  <si>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</si>
  <si>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</si>
  <si>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</si>
  <si>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</si>
  <si>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</si>
  <si>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</si>
  <si>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</si>
  <si>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</si>
  <si>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</si>
  <si>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</si>
  <si>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</si>
  <si>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</si>
  <si>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</si>
  <si>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</si>
  <si>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</si>
  <si>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</si>
  <si>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</si>
  <si>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</si>
  <si>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</si>
  <si>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</si>
  <si>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</si>
  <si>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</si>
  <si>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</si>
  <si>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</si>
  <si>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</si>
  <si>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</si>
  <si>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</si>
  <si>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</si>
  <si>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</si>
  <si>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</si>
  <si>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</si>
  <si>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</si>
  <si>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</si>
  <si>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</si>
  <si>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</si>
  <si>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</si>
  <si>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</si>
  <si>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</si>
  <si>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</si>
  <si>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</si>
  <si>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</si>
  <si>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</si>
  <si>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</si>
  <si>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</si>
  <si>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</si>
  <si>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</si>
  <si>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</si>
  <si>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</si>
  <si>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</si>
  <si>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</si>
  <si>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</si>
  <si>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</si>
  <si>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</si>
  <si>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</si>
  <si>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</si>
  <si>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</si>
  <si>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</si>
  <si>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</si>
  <si>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</si>
  <si>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</si>
  <si>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</si>
  <si>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</si>
  <si>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</si>
  <si>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</si>
  <si>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</si>
  <si>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</si>
  <si>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</si>
  <si>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</si>
  <si>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</si>
  <si>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</si>
  <si>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</si>
  <si>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</si>
  <si>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</si>
  <si>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</si>
  <si>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</si>
  <si>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</si>
  <si>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</si>
  <si>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</si>
  <si>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</si>
  <si>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</si>
  <si>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</si>
  <si>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</si>
  <si>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</si>
  <si>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</si>
  <si>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</si>
  <si>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</si>
  <si>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</si>
  <si>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</si>
  <si>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</si>
  <si>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</si>
  <si>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</si>
  <si>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</si>
  <si>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</si>
  <si>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</si>
  <si>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</si>
  <si>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</si>
  <si>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</si>
  <si>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</si>
  <si>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</si>
  <si>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</si>
  <si>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</si>
  <si>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</si>
  <si>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</si>
  <si>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</si>
  <si>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</si>
  <si>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</si>
  <si>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</si>
  <si>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</si>
  <si>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</si>
  <si>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</si>
  <si>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</si>
  <si>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</si>
  <si>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</si>
  <si>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</si>
  <si>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</si>
  <si>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</si>
  <si>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</si>
  <si>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</si>
  <si>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</si>
  <si>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</si>
  <si>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</si>
  <si>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</si>
  <si>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</si>
  <si>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</si>
  <si>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</si>
  <si>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</si>
  <si>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</si>
  <si>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</si>
  <si>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</si>
  <si>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</si>
  <si>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</si>
  <si>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</si>
  <si>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</si>
  <si>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</si>
  <si>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</si>
  <si>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</si>
  <si>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</si>
  <si>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</si>
  <si>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</si>
  <si>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</si>
  <si>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</si>
  <si>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</si>
  <si>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</si>
  <si>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</si>
  <si>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</si>
  <si>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</si>
  <si>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</si>
  <si>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</si>
  <si>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</si>
  <si>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</si>
  <si>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</si>
  <si>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</si>
  <si>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</si>
  <si>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</si>
  <si>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</si>
  <si>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</si>
  <si>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</si>
  <si>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</si>
  <si>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</si>
  <si>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</si>
  <si>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</si>
  <si>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</si>
  <si>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</si>
  <si>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</si>
  <si>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</si>
  <si>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</si>
  <si>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</si>
  <si>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</si>
  <si>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</si>
  <si>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</si>
  <si>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</si>
  <si>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</si>
  <si>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</si>
  <si>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</si>
  <si>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</si>
  <si>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</si>
  <si>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</si>
  <si>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</si>
  <si>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</si>
  <si>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</si>
  <si>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</si>
  <si>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</si>
  <si>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</si>
  <si>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</si>
  <si>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</si>
  <si>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</si>
  <si>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</si>
  <si>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</si>
  <si>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</si>
  <si>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</si>
  <si>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</si>
  <si>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</si>
  <si>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</si>
  <si>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</si>
  <si>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</si>
  <si>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</si>
  <si>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</si>
  <si>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</si>
  <si>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</si>
  <si>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</si>
  <si>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</si>
  <si>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</si>
  <si>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</si>
  <si>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</si>
  <si>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</si>
  <si>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</si>
  <si>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</si>
  <si>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</si>
  <si>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</si>
  <si>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</si>
  <si>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</si>
  <si>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</si>
  <si>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</si>
  <si>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</si>
  <si>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</si>
  <si>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</si>
  <si>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</si>
  <si>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</si>
  <si>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</si>
  <si>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</si>
  <si>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</si>
  <si>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</si>
  <si>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</si>
  <si>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</si>
  <si>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</si>
  <si>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</si>
  <si>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</si>
  <si>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</si>
  <si>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</si>
  <si>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</si>
  <si>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</si>
  <si>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</si>
  <si>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</si>
  <si>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</si>
  <si>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</si>
  <si>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</si>
  <si>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</si>
  <si>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</si>
  <si>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</si>
  <si>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</si>
  <si>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</si>
  <si>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</si>
  <si>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</si>
  <si>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</si>
  <si>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</si>
  <si>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</si>
  <si>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</si>
  <si>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</si>
  <si>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</si>
  <si>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</si>
  <si>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</si>
  <si>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</si>
  <si>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</si>
  <si>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</si>
  <si>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</si>
  <si>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</si>
  <si>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</si>
  <si>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</si>
  <si>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</si>
  <si>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</si>
  <si>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</si>
  <si>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</si>
  <si>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</si>
  <si>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</si>
  <si>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</si>
  <si>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</si>
  <si>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</si>
  <si>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</si>
  <si>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</si>
  <si>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</si>
  <si>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</si>
  <si>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</si>
  <si>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</si>
  <si>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</si>
  <si>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</si>
  <si>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</si>
  <si>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</si>
  <si>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</si>
  <si>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</si>
  <si>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</si>
  <si>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</si>
  <si>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</si>
  <si>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</si>
  <si>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</si>
  <si>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</si>
  <si>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</si>
  <si>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</si>
  <si>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</si>
  <si>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</si>
  <si>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</si>
  <si>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</si>
  <si>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</si>
  <si>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</si>
  <si>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</si>
  <si>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</si>
  <si>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</si>
  <si>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</si>
  <si>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</si>
  <si>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</si>
  <si>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</si>
  <si>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</si>
  <si>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</si>
  <si>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</si>
  <si>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</si>
  <si>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</si>
  <si>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</si>
  <si>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</si>
  <si>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</si>
  <si>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</si>
  <si>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</si>
  <si>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</si>
  <si>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</si>
  <si>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</si>
  <si>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</si>
  <si>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</si>
  <si>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</si>
  <si>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</si>
  <si>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</si>
  <si>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</si>
  <si>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</si>
  <si>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</si>
  <si>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</si>
  <si>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</si>
  <si>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</si>
  <si>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</si>
  <si>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</si>
  <si>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</si>
  <si>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</si>
  <si>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</si>
  <si>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</si>
  <si>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</si>
  <si>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</si>
  <si>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</si>
  <si>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</si>
  <si>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</si>
  <si>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</si>
  <si>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</si>
  <si>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</si>
  <si>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</si>
  <si>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</si>
  <si>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</si>
  <si>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</si>
  <si>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</si>
  <si>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</si>
  <si>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</si>
  <si>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</si>
  <si>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</si>
  <si>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</si>
  <si>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</si>
  <si>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</si>
  <si>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</si>
  <si>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</si>
  <si>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</si>
  <si>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</si>
  <si>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</si>
  <si>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</si>
  <si>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</si>
  <si>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</si>
  <si>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</si>
  <si>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</si>
  <si>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</si>
  <si>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</si>
  <si>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</si>
  <si>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</si>
  <si>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</si>
  <si>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</si>
  <si>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</si>
  <si>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</si>
  <si>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</si>
  <si>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</si>
  <si>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</si>
  <si>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</si>
  <si>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</si>
  <si>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</si>
  <si>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</si>
  <si>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</si>
  <si>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</si>
  <si>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</si>
  <si>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</si>
  <si>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</si>
  <si>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</si>
  <si>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</si>
  <si>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</si>
  <si>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</si>
  <si>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</si>
  <si>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</si>
  <si>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</si>
  <si>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</si>
  <si>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</si>
  <si>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</si>
  <si>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</si>
  <si>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</si>
  <si>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</si>
  <si>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</si>
  <si>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</si>
  <si>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</si>
  <si>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</si>
  <si>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</si>
  <si>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</si>
  <si>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</si>
  <si>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</si>
  <si>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</si>
  <si>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</si>
  <si>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</si>
  <si>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</si>
  <si>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</si>
  <si>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</si>
  <si>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</si>
  <si>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</si>
  <si>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</si>
  <si>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</si>
  <si>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</si>
  <si>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</si>
  <si>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</si>
  <si>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</si>
  <si>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</si>
  <si>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</si>
  <si>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</si>
  <si>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</si>
  <si>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</si>
  <si>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</si>
  <si>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</si>
  <si>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</si>
  <si>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</si>
  <si>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</si>
  <si>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</si>
  <si>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</si>
  <si>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</si>
  <si>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</si>
  <si>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</si>
  <si>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</si>
  <si>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</si>
  <si>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</si>
  <si>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</si>
  <si>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</si>
  <si>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</si>
  <si>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</si>
  <si>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</si>
  <si>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</si>
  <si>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</si>
  <si>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</si>
  <si>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</si>
  <si>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</si>
  <si>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</si>
  <si>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</si>
  <si>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</si>
  <si>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</si>
  <si>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</si>
  <si>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</si>
  <si>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</si>
  <si>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</si>
  <si>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</si>
  <si>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</si>
  <si>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</si>
  <si>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</si>
  <si>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</si>
  <si>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</si>
  <si>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</si>
  <si>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</si>
  <si>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</si>
  <si>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</si>
  <si>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</si>
  <si>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</si>
  <si>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</si>
  <si>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</si>
  <si>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</si>
  <si>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</si>
  <si>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</si>
  <si>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</si>
  <si>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</si>
  <si>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</si>
  <si>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</si>
  <si>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</si>
  <si>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</si>
  <si>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</si>
  <si>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</si>
  <si>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</si>
  <si>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</si>
  <si>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</si>
  <si>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</si>
  <si>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</si>
  <si>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</si>
  <si>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</si>
  <si>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</si>
  <si>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</si>
  <si>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</si>
  <si>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</si>
  <si>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</si>
  <si>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</si>
  <si>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</si>
  <si>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</si>
  <si>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</si>
  <si>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</si>
  <si>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</si>
  <si>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</si>
  <si>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</si>
  <si>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</si>
  <si>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</si>
  <si>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</si>
  <si>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</si>
  <si>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</si>
  <si>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</si>
  <si>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</si>
  <si>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</si>
  <si>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</si>
  <si>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</si>
  <si>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</si>
  <si>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</si>
  <si>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</si>
  <si>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</si>
  <si>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</si>
  <si>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</si>
  <si>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</si>
  <si>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</si>
  <si>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</si>
  <si>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</si>
  <si>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</si>
  <si>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</si>
  <si>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</si>
  <si>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</si>
  <si>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</si>
  <si>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</si>
  <si>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</si>
  <si>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</si>
  <si>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</si>
  <si>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</si>
  <si>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</si>
  <si>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</si>
  <si>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</si>
  <si>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</si>
  <si>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</si>
  <si>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</si>
  <si>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</si>
  <si>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</si>
  <si>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</si>
  <si>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</si>
  <si>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</si>
  <si>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</si>
  <si>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</si>
  <si>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</si>
  <si>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</si>
  <si>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</si>
  <si>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</si>
  <si>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</si>
  <si>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</si>
  <si>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</si>
  <si>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</si>
  <si>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</si>
  <si>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</si>
  <si>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</si>
  <si>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</si>
  <si>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</si>
  <si>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</si>
  <si>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</si>
  <si>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</si>
  <si>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</si>
  <si>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</si>
  <si>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</si>
  <si>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</si>
  <si>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</si>
  <si>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</si>
  <si>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</si>
  <si>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</si>
  <si>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</si>
  <si>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</si>
  <si>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</si>
  <si>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</si>
  <si>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</si>
  <si>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</si>
  <si>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</si>
  <si>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</si>
  <si>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</si>
  <si>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</si>
  <si>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</si>
  <si>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</si>
  <si>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</si>
  <si>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</si>
  <si>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</si>
  <si>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</si>
  <si>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</si>
  <si>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</si>
  <si>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</si>
  <si>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</si>
  <si>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</si>
  <si>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</si>
  <si>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</si>
  <si>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</si>
  <si>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</si>
  <si>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</si>
  <si>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</si>
  <si>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</si>
  <si>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</si>
  <si>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</si>
  <si>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</si>
  <si>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</si>
  <si>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</si>
  <si>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</si>
  <si>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</si>
  <si>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</si>
  <si>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</si>
  <si>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</si>
  <si>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</si>
  <si>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</si>
  <si>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</si>
  <si>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</si>
  <si>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</si>
  <si>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</si>
  <si>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</si>
  <si>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</si>
  <si>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</si>
  <si>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</si>
  <si>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</si>
  <si>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</si>
  <si>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</si>
  <si>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</si>
  <si>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</si>
  <si>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</si>
  <si>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</si>
  <si>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</si>
  <si>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</si>
  <si>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</si>
  <si>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</si>
  <si>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</si>
  <si>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</si>
  <si>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</si>
  <si>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</si>
  <si>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</si>
  <si>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</si>
  <si>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</si>
  <si>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</si>
  <si>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</si>
  <si>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</si>
  <si>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</si>
  <si>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</si>
  <si>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</si>
  <si>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</si>
  <si>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</si>
  <si>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</si>
  <si>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</si>
  <si>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</si>
  <si>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</si>
  <si>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</si>
  <si>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</si>
  <si>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</si>
  <si>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</si>
  <si>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</si>
  <si>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</si>
  <si>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</si>
  <si>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</si>
  <si>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</si>
  <si>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</si>
  <si>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</si>
  <si>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</si>
  <si>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</si>
  <si>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</si>
  <si>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</si>
  <si>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</si>
  <si>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</si>
  <si>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</si>
  <si>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</si>
  <si>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</si>
  <si>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</si>
  <si>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</si>
  <si>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</si>
  <si>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</si>
  <si>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</si>
  <si>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</si>
  <si>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</si>
  <si>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</si>
  <si>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</si>
  <si>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</si>
  <si>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</si>
  <si>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</si>
  <si>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</si>
  <si>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</si>
  <si>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</si>
  <si>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</si>
  <si>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</si>
  <si>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</si>
  <si>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</si>
  <si>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</si>
  <si>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</si>
  <si>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</si>
  <si>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</si>
  <si>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</si>
  <si>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</si>
  <si>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</si>
  <si>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</si>
  <si>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</si>
  <si>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</si>
  <si>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</si>
  <si>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</si>
  <si>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</si>
  <si>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</si>
  <si>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</si>
  <si>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</si>
  <si>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</si>
  <si>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</si>
  <si>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</si>
  <si>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</si>
  <si>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</si>
  <si>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</si>
  <si>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</si>
  <si>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</si>
  <si>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</si>
  <si>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</si>
  <si>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</si>
  <si>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</si>
  <si>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</si>
  <si>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</si>
  <si>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</si>
  <si>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</si>
  <si>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</si>
  <si>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</si>
  <si>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</si>
  <si>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</si>
  <si>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</si>
  <si>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</si>
  <si>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</si>
  <si>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</si>
  <si>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</si>
  <si>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</si>
  <si>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</si>
  <si>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</si>
  <si>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</si>
  <si>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</si>
  <si>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</si>
  <si>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</si>
  <si>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</si>
  <si>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</si>
  <si>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</si>
  <si>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</si>
  <si>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</si>
  <si>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</si>
  <si>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</si>
  <si>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</si>
  <si>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</si>
  <si>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</si>
  <si>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</si>
  <si>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</si>
  <si>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</si>
  <si>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</si>
  <si>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</si>
  <si>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</si>
  <si>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</si>
  <si>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</si>
  <si>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</si>
  <si>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</si>
  <si>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</si>
  <si>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</si>
  <si>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</si>
  <si>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</si>
  <si>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</si>
  <si>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</si>
  <si>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</si>
  <si>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</si>
  <si>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</si>
  <si>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</si>
  <si>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</si>
  <si>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</si>
  <si>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</si>
  <si>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</si>
  <si>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</si>
  <si>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</si>
  <si>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</si>
  <si>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</si>
  <si>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</si>
  <si>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</si>
  <si>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</si>
  <si>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</si>
  <si>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</si>
  <si>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</si>
  <si>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</si>
  <si>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</si>
  <si>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</si>
  <si>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</si>
  <si>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</si>
  <si>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</si>
  <si>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</si>
  <si>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</si>
  <si>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</si>
  <si>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</si>
  <si>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</si>
  <si>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</si>
  <si>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</si>
  <si>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</si>
  <si>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</si>
  <si>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</si>
  <si>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</si>
  <si>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</si>
  <si>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</si>
  <si>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</si>
  <si>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</si>
  <si>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</si>
  <si>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</si>
  <si>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</si>
  <si>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</si>
  <si>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</si>
  <si>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</si>
  <si>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</si>
  <si>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</si>
  <si>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</si>
  <si>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</si>
  <si>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</si>
  <si>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</si>
  <si>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</si>
  <si>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</si>
  <si>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</si>
  <si>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</si>
  <si>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</si>
  <si>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</si>
  <si>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</si>
  <si>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</si>
  <si>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</si>
  <si>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</si>
  <si>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</si>
  <si>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</si>
  <si>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</si>
  <si>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</si>
  <si>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</si>
  <si>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</si>
  <si>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</si>
  <si>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</si>
  <si>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</si>
  <si>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</si>
  <si>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</si>
  <si>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</si>
  <si>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</si>
  <si>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</si>
  <si>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</si>
  <si>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</si>
  <si>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</si>
  <si>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</si>
  <si>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</si>
  <si>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</si>
  <si>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</si>
  <si>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</si>
  <si>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</si>
  <si>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</si>
  <si>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</si>
  <si>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</si>
  <si>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</si>
  <si>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</si>
  <si>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</si>
  <si>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</si>
  <si>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</si>
  <si>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</si>
  <si>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</si>
  <si>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</si>
  <si>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</si>
  <si>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</si>
  <si>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</si>
  <si>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</si>
  <si>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</si>
  <si>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</si>
  <si>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</si>
  <si>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</si>
  <si>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</si>
  <si>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</si>
  <si>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</si>
  <si>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</si>
  <si>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</si>
  <si>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</si>
  <si>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</si>
  <si>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</si>
  <si>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</si>
  <si>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</si>
  <si>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</si>
  <si>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</si>
  <si>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</si>
  <si>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</si>
  <si>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</si>
  <si>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</si>
  <si>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</si>
  <si>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</si>
  <si>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</si>
  <si>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</si>
  <si>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</si>
  <si>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</si>
  <si>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</si>
  <si>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</si>
  <si>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</si>
  <si>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</si>
  <si>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</si>
  <si>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</si>
  <si>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</si>
  <si>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</si>
  <si>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</si>
  <si>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</si>
  <si>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</si>
  <si>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</si>
  <si>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</si>
  <si>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</si>
  <si>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</si>
  <si>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</si>
  <si>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</si>
  <si>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</si>
  <si>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</si>
  <si>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</si>
  <si>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</si>
  <si>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</si>
  <si>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</si>
  <si>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</si>
  <si>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</si>
  <si>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</si>
  <si>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</si>
  <si>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</si>
  <si>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</si>
  <si>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</si>
  <si>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</si>
  <si>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</si>
  <si>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</si>
  <si>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</si>
  <si>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</si>
  <si>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</si>
  <si>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</si>
  <si>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</si>
  <si>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</si>
  <si>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</si>
  <si>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</si>
  <si>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</si>
  <si>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</si>
  <si>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</si>
  <si>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</si>
  <si>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</si>
  <si>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</si>
  <si>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</si>
  <si>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</si>
  <si>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</si>
  <si>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</si>
  <si>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</si>
  <si>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</si>
  <si>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</si>
  <si>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</si>
  <si>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</si>
  <si>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</si>
  <si>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</si>
  <si>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</si>
  <si>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</si>
  <si>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</si>
  <si>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</si>
  <si>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</si>
  <si>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</si>
  <si>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</si>
  <si>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</si>
  <si>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</si>
  <si>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</si>
  <si>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</si>
  <si>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</si>
  <si>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</si>
  <si>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</si>
  <si>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</si>
  <si>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</si>
  <si>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</si>
  <si>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</si>
  <si>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</si>
  <si>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</si>
  <si>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</si>
  <si>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</si>
  <si>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</si>
  <si>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</si>
  <si>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</si>
  <si>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</si>
  <si>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</si>
  <si>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</si>
  <si>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</si>
  <si>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</si>
  <si>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</si>
  <si>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</si>
  <si>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</si>
  <si>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</si>
  <si>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</si>
  <si>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</si>
  <si>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</si>
  <si>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</si>
  <si>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</si>
  <si>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</si>
  <si>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</si>
  <si>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</si>
  <si>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</si>
  <si>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</si>
  <si>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</si>
  <si>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</si>
  <si>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</si>
  <si>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</si>
  <si>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</si>
  <si>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</si>
  <si>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</si>
  <si>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</si>
  <si>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</si>
  <si>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</si>
  <si>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</si>
  <si>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</si>
  <si>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</si>
  <si>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</si>
  <si>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</si>
  <si>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</si>
  <si>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</si>
  <si>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</si>
  <si>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</si>
  <si>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</si>
  <si>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</si>
  <si>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</si>
  <si>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</si>
  <si>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</si>
  <si>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</si>
  <si>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</si>
  <si>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</si>
  <si>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</si>
  <si>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</si>
  <si>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</si>
  <si>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</si>
  <si>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</si>
  <si>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</si>
  <si>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</si>
  <si>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</si>
  <si>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</si>
  <si>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</si>
  <si>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</si>
  <si>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</si>
  <si>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</si>
  <si>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</si>
  <si>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</si>
  <si>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</si>
  <si>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</si>
  <si>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</si>
  <si>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</si>
  <si>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</si>
  <si>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</si>
  <si>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</si>
  <si>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</si>
  <si>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</si>
  <si>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</si>
  <si>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</si>
  <si>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</si>
  <si>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</si>
  <si>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</si>
  <si>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</si>
  <si>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</si>
  <si>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</si>
  <si>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</si>
  <si>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</si>
  <si>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</si>
  <si>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</si>
  <si>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</si>
  <si>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</si>
  <si>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</si>
  <si>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</si>
  <si>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</si>
  <si>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</si>
  <si>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</si>
  <si>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</si>
  <si>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</si>
  <si>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</si>
  <si>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</si>
  <si>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</si>
  <si>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</si>
  <si>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</si>
  <si>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</si>
  <si>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</si>
  <si>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</si>
  <si>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</si>
  <si>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</si>
  <si>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</si>
  <si>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</si>
  <si>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</si>
  <si>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</si>
  <si>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</si>
  <si>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</si>
  <si>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</si>
  <si>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</si>
  <si>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</si>
  <si>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</si>
  <si>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</si>
  <si>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</si>
  <si>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</si>
  <si>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</si>
  <si>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</si>
  <si>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</si>
  <si>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</si>
  <si>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</si>
  <si>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</si>
  <si>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</si>
  <si>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</si>
  <si>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</si>
  <si>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</si>
  <si>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</si>
  <si>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</si>
  <si>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</si>
  <si>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</si>
  <si>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</si>
  <si>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</si>
  <si>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</si>
  <si>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</si>
  <si>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</si>
  <si>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</si>
  <si>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</si>
  <si>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</si>
  <si>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</si>
  <si>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</si>
  <si>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</si>
  <si>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</si>
  <si>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</si>
  <si>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</si>
  <si>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</si>
  <si>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</si>
  <si>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</si>
  <si>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</si>
  <si>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</si>
  <si>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</si>
  <si>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</si>
  <si>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</si>
  <si>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</si>
  <si>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</si>
  <si>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</si>
  <si>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</si>
  <si>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</si>
  <si>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</si>
  <si>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</si>
  <si>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</si>
  <si>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</si>
  <si>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</si>
  <si>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</si>
  <si>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</si>
  <si>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</si>
  <si>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</si>
  <si>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</si>
  <si>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</si>
  <si>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</si>
  <si>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</si>
  <si>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</si>
  <si>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</si>
  <si>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</si>
  <si>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</si>
  <si>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</si>
  <si>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</si>
  <si>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</si>
  <si>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</si>
  <si>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</si>
  <si>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</si>
  <si>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</si>
  <si>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</si>
  <si>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</si>
  <si>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</si>
  <si>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</si>
  <si>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</si>
  <si>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</si>
  <si>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</si>
  <si>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</si>
  <si>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</si>
  <si>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</si>
  <si>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</si>
  <si>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</si>
  <si>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</si>
  <si>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</si>
  <si>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</si>
  <si>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</si>
  <si>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</si>
  <si>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</si>
  <si>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</si>
  <si>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</si>
  <si>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</si>
  <si>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</si>
  <si>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</si>
  <si>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</si>
  <si>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</si>
  <si>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</si>
  <si>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</si>
  <si>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</si>
  <si>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</si>
  <si>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</si>
  <si>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</si>
  <si>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</si>
  <si>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</si>
  <si>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</si>
  <si>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</si>
  <si>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</si>
  <si>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</si>
  <si>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</si>
  <si>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</si>
  <si>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</si>
  <si>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</si>
  <si>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</si>
  <si>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</si>
  <si>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</si>
  <si>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</si>
  <si>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</si>
  <si>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</si>
  <si>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</si>
  <si>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</si>
  <si>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</si>
  <si>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</si>
  <si>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</si>
  <si>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</si>
  <si>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</si>
  <si>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</si>
  <si>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</si>
  <si>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</si>
  <si>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</si>
  <si>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</si>
  <si>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</si>
  <si>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</si>
  <si>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</si>
  <si>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</si>
  <si>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</si>
  <si>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</si>
  <si>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</si>
  <si>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</si>
  <si>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</si>
  <si>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</si>
  <si>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</si>
  <si>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</si>
  <si>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</si>
  <si>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</si>
  <si>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</si>
  <si>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</si>
  <si>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</si>
  <si>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</si>
  <si>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</si>
  <si>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</si>
  <si>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</si>
  <si>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</si>
  <si>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</si>
  <si>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</si>
  <si>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</si>
  <si>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</si>
  <si>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</si>
  <si>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</si>
  <si>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</si>
  <si>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</si>
  <si>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</si>
  <si>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</si>
  <si>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</si>
  <si>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</si>
  <si>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</si>
  <si>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</si>
  <si>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</si>
  <si>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</si>
  <si>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</si>
  <si>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</si>
  <si>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</si>
  <si>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</si>
  <si>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</si>
  <si>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</si>
  <si>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</si>
  <si>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</si>
  <si>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</si>
  <si>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</si>
  <si>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</si>
  <si>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</si>
  <si>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</si>
  <si>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</si>
  <si>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</si>
  <si>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</si>
  <si>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</si>
  <si>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</si>
  <si>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</si>
  <si>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</si>
  <si>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</si>
  <si>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</si>
  <si>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</si>
  <si>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</si>
  <si>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</si>
  <si>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</si>
  <si>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</si>
  <si>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</si>
  <si>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</si>
  <si>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</si>
  <si>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</si>
  <si>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</si>
  <si>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</si>
  <si>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</si>
  <si>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</si>
  <si>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</si>
  <si>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</si>
  <si>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</si>
  <si>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</si>
  <si>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</si>
  <si>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</si>
  <si>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</si>
  <si>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</si>
  <si>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</si>
  <si>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</si>
  <si>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</si>
  <si>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</si>
  <si>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</si>
  <si>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</si>
  <si>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</si>
  <si>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</si>
  <si>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</si>
  <si>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</si>
  <si>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</si>
  <si>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</si>
  <si>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</si>
  <si>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</si>
  <si>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</si>
  <si>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</si>
  <si>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</si>
  <si>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</si>
  <si>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</si>
  <si>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</si>
  <si>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</si>
  <si>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</si>
  <si>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</si>
  <si>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</si>
  <si>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</si>
  <si>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</si>
  <si>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</si>
  <si>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</si>
  <si>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</si>
  <si>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</si>
  <si>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</si>
  <si>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</si>
  <si>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</si>
  <si>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</si>
  <si>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</si>
  <si>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</si>
  <si>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</si>
  <si>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</si>
  <si>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</si>
  <si>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</si>
  <si>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</si>
  <si>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</si>
  <si>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</si>
  <si>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</si>
  <si>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</si>
  <si>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</si>
  <si>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</si>
  <si>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</si>
  <si>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</si>
  <si>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</si>
  <si>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</si>
  <si>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</si>
  <si>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</si>
  <si>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</si>
  <si>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</si>
  <si>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</si>
  <si>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</si>
  <si>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</si>
  <si>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</si>
  <si>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</si>
  <si>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</si>
  <si>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</si>
  <si>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</si>
  <si>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</si>
  <si>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</si>
  <si>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</si>
  <si>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</si>
  <si>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</si>
  <si>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</si>
  <si>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</si>
  <si>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</si>
  <si>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</si>
  <si>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</si>
  <si>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</si>
  <si>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</si>
  <si>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</si>
  <si>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</si>
  <si>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</si>
  <si>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</si>
  <si>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</si>
  <si>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</si>
  <si>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</si>
  <si>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</si>
  <si>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</si>
  <si>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</si>
  <si>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</si>
  <si>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</si>
  <si>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</si>
  <si>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</si>
  <si>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</si>
  <si>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</si>
  <si>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</si>
  <si>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</si>
  <si>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</si>
  <si>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</si>
  <si>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</si>
  <si>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</si>
  <si>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</si>
  <si>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</si>
  <si>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</si>
  <si>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</si>
  <si>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</si>
  <si>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</si>
  <si>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</si>
  <si>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</si>
  <si>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</si>
  <si>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</si>
  <si>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</si>
  <si>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</si>
  <si>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</si>
  <si>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</si>
  <si>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</si>
  <si>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</si>
  <si>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</si>
  <si>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</si>
  <si>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</si>
  <si>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</si>
  <si>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</si>
  <si>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</si>
  <si>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</si>
  <si>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</si>
  <si>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</si>
  <si>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</si>
  <si>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</si>
  <si>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</si>
  <si>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</si>
  <si>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</si>
  <si>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</si>
  <si>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</si>
  <si>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</si>
  <si>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</si>
  <si>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</si>
  <si>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</si>
  <si>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</si>
  <si>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</si>
  <si>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</si>
  <si>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</si>
  <si>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</si>
  <si>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</si>
  <si>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</si>
  <si>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</si>
  <si>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</si>
  <si>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</si>
  <si>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</si>
  <si>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</si>
  <si>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</si>
  <si>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</si>
  <si>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</si>
  <si>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</si>
  <si>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</si>
  <si>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</si>
  <si>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</si>
  <si>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</si>
  <si>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</si>
  <si>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</si>
  <si>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</si>
  <si>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</si>
  <si>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</si>
  <si>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</si>
  <si>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</si>
  <si>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</si>
  <si>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</si>
  <si>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</si>
  <si>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</si>
  <si>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</si>
  <si>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</si>
  <si>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</si>
  <si>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</si>
  <si>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</si>
  <si>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</si>
  <si>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</si>
  <si>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</si>
  <si>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</si>
  <si>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</si>
  <si>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</si>
  <si>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</si>
  <si>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</si>
  <si>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</si>
  <si>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</si>
  <si>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</si>
  <si>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</si>
  <si>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</si>
  <si>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</si>
  <si>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</si>
  <si>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</si>
  <si>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</si>
  <si>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</si>
  <si>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</si>
  <si>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</si>
  <si>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</si>
  <si>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</si>
  <si>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</si>
  <si>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</si>
  <si>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</si>
  <si>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</si>
  <si>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</si>
  <si>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</si>
  <si>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</si>
  <si>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</si>
  <si>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</si>
  <si>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</si>
  <si>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</si>
  <si>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</si>
  <si>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</si>
  <si>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</si>
  <si>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</si>
  <si>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</si>
  <si>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</si>
  <si>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</si>
  <si>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</si>
  <si>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</si>
  <si>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</si>
  <si>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</si>
  <si>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</si>
  <si>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</si>
  <si>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</si>
  <si>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</si>
  <si>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</si>
  <si>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</si>
  <si>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</si>
  <si>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</si>
  <si>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</si>
  <si>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</si>
  <si>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</si>
  <si>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</si>
  <si>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</si>
  <si>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</si>
  <si>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</si>
  <si>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</si>
  <si>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</si>
  <si>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</si>
  <si>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</si>
  <si>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</si>
  <si>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</si>
  <si>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</si>
  <si>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</si>
  <si>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</si>
  <si>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</si>
  <si>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</si>
  <si>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</si>
  <si>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</si>
  <si>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</si>
  <si>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</si>
  <si>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</si>
  <si>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</si>
  <si>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</si>
  <si>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</si>
  <si>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</si>
  <si>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</si>
  <si>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</si>
  <si>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</si>
  <si>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</si>
  <si>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</si>
  <si>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</si>
  <si>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</si>
  <si>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</si>
  <si>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</si>
  <si>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</si>
  <si>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</si>
  <si>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</si>
  <si>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</si>
  <si>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</si>
  <si>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</si>
  <si>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</si>
  <si>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</si>
  <si>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</si>
  <si>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</si>
  <si>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</si>
  <si>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</si>
  <si>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</si>
  <si>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</si>
  <si>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</si>
  <si>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</si>
  <si>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</si>
  <si>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</si>
  <si>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</si>
  <si>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</si>
  <si>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</si>
  <si>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</si>
  <si>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</si>
  <si>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</si>
  <si>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</si>
  <si>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</si>
  <si>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</si>
  <si>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</si>
  <si>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</si>
  <si>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</si>
  <si>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</si>
  <si>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</si>
  <si>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</si>
  <si>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</si>
  <si>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</si>
  <si>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</si>
  <si>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</si>
  <si>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</si>
  <si>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</si>
  <si>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</si>
  <si>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</si>
  <si>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</si>
  <si>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</si>
  <si>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</si>
  <si>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</si>
  <si>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</si>
  <si>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</si>
  <si>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</si>
  <si>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</si>
  <si>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</si>
  <si>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</si>
  <si>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</si>
  <si>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</si>
  <si>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</si>
  <si>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</si>
  <si>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</si>
  <si>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</si>
  <si>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</si>
  <si>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</si>
  <si>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</si>
  <si>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</si>
  <si>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</si>
  <si>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</si>
  <si>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</si>
  <si>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</si>
  <si>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</si>
  <si>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</si>
  <si>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</si>
  <si>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</si>
  <si>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</si>
  <si>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</si>
  <si>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</si>
  <si>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</si>
  <si>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</si>
  <si>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</si>
  <si>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</si>
  <si>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</si>
  <si>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</si>
  <si>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</si>
  <si>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</si>
  <si>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</si>
  <si>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</si>
  <si>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</si>
  <si>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</si>
  <si>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</si>
  <si>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</si>
  <si>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</si>
  <si>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</si>
  <si>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</si>
  <si>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</si>
  <si>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</si>
  <si>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</si>
  <si>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</si>
  <si>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</si>
  <si>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</si>
  <si>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</si>
  <si>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</si>
  <si>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</si>
  <si>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</si>
  <si>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</si>
  <si>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</si>
  <si>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</si>
  <si>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</si>
  <si>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</si>
  <si>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</si>
  <si>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</si>
  <si>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</si>
  <si>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</si>
  <si>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</si>
  <si>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</si>
  <si>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</si>
  <si>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</si>
  <si>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</si>
  <si>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</si>
  <si>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</si>
  <si>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</si>
  <si>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</si>
  <si>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</si>
  <si>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</si>
  <si>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</si>
  <si>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</si>
  <si>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</si>
  <si>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</si>
  <si>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</si>
  <si>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</si>
  <si>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</si>
  <si>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</si>
  <si>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</si>
  <si>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</si>
  <si>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</si>
  <si>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</si>
  <si>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</si>
  <si>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</si>
  <si>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</si>
  <si>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</si>
  <si>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</si>
  <si>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</si>
  <si>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</si>
  <si>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</si>
  <si>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</si>
  <si>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</si>
  <si>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</si>
  <si>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</si>
  <si>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</si>
  <si>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</si>
  <si>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</si>
  <si>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</si>
  <si>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</si>
  <si>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</si>
  <si>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</si>
  <si>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</si>
  <si>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</si>
  <si>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</si>
  <si>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</si>
  <si>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</si>
  <si>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</si>
  <si>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</si>
  <si>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</si>
  <si>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</si>
  <si>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</si>
  <si>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</si>
  <si>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</si>
  <si>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</si>
  <si>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</si>
  <si>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</si>
  <si>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</si>
  <si>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</si>
  <si>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</si>
  <si>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</si>
  <si>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</si>
  <si>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</si>
  <si>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</si>
  <si>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</si>
  <si>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</si>
  <si>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</si>
  <si>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</si>
  <si>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</si>
  <si>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</si>
  <si>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</si>
  <si>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</si>
  <si>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</si>
  <si>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</si>
  <si>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</si>
  <si>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</si>
  <si>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</si>
  <si>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</si>
  <si>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</si>
  <si>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</si>
  <si>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</si>
  <si>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</si>
  <si>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</si>
  <si>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</si>
  <si>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</si>
  <si>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</si>
  <si>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</si>
  <si>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</si>
  <si>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</si>
  <si>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</si>
  <si>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</si>
  <si>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</si>
  <si>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</si>
  <si>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</si>
  <si>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</si>
  <si>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</si>
  <si>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</si>
  <si>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</si>
  <si>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</si>
  <si>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</si>
  <si>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</si>
  <si>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</si>
  <si>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</si>
  <si>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</si>
  <si>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</si>
  <si>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</si>
  <si>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</si>
  <si>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</si>
  <si>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</si>
  <si>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</si>
  <si>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</si>
  <si>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</si>
  <si>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</si>
  <si>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</si>
  <si>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</si>
  <si>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</si>
  <si>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</si>
  <si>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</si>
  <si>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</si>
  <si>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</si>
  <si>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</si>
  <si>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</si>
  <si>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</si>
  <si>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</si>
  <si>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</si>
  <si>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</si>
  <si>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</si>
  <si>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</si>
  <si>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</si>
  <si>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</si>
  <si>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</si>
  <si>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</si>
  <si>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</si>
  <si>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</si>
  <si>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</si>
  <si>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</si>
  <si>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</si>
  <si>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</si>
  <si>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</si>
  <si>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</si>
  <si>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</si>
  <si>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</si>
  <si>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</si>
  <si>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</si>
  <si>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</si>
  <si>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</si>
  <si>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</si>
  <si>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</si>
  <si>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</si>
  <si>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</si>
  <si>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</si>
  <si>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</si>
  <si>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</si>
  <si>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</si>
  <si>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</si>
  <si>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</si>
  <si>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</si>
  <si>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</si>
  <si>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</si>
  <si>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</si>
  <si>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</si>
  <si>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</si>
  <si>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</si>
  <si>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</si>
  <si>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</si>
  <si>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</si>
  <si>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</si>
  <si>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</si>
  <si>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</si>
  <si>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</si>
  <si>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</si>
  <si>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</si>
  <si>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</si>
  <si>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</si>
  <si>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</si>
  <si>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</si>
  <si>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</si>
  <si>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</si>
  <si>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</si>
  <si>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</si>
  <si>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</si>
  <si>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</si>
  <si>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</si>
  <si>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</si>
  <si>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</si>
  <si>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</si>
  <si>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</si>
  <si>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</si>
  <si>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</si>
  <si>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</si>
  <si>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</si>
  <si>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</si>
  <si>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</si>
  <si>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</si>
  <si>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</si>
  <si>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</si>
  <si>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</si>
  <si>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</si>
  <si>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</si>
  <si>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</si>
  <si>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</si>
  <si>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</si>
  <si>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</si>
  <si>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</si>
  <si>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</si>
  <si>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</si>
  <si>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</si>
  <si>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</si>
  <si>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</si>
  <si>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</si>
  <si>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</si>
  <si>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</si>
  <si>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</si>
  <si>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</si>
  <si>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</si>
  <si>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</si>
  <si>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</si>
  <si>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</si>
  <si>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</si>
  <si>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</si>
  <si>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</si>
  <si>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</si>
  <si>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</si>
  <si>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</si>
  <si>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</si>
  <si>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</si>
  <si>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</si>
  <si>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</si>
  <si>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</si>
  <si>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</si>
  <si>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</si>
  <si>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</si>
  <si>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</si>
  <si>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</si>
  <si>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</si>
  <si>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</si>
  <si>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</si>
  <si>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</si>
  <si>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</si>
  <si>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</si>
  <si>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</si>
  <si>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</si>
  <si>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</si>
  <si>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</si>
  <si>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</si>
  <si>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</si>
  <si>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</si>
  <si>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</si>
  <si>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</si>
  <si>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</si>
  <si>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</si>
  <si>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</si>
  <si>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</si>
  <si>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</si>
  <si>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</si>
  <si>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</si>
  <si>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</si>
  <si>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</si>
  <si>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</si>
  <si>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</si>
  <si>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</si>
  <si>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</si>
  <si>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</si>
  <si>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</si>
  <si>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</si>
  <si>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</si>
  <si>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</si>
  <si>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</si>
  <si>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</si>
  <si>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</si>
  <si>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</si>
  <si>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</si>
  <si>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</si>
  <si>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</si>
  <si>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</si>
  <si>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</si>
  <si>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</si>
  <si>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</si>
  <si>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</si>
  <si>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</si>
  <si>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</si>
  <si>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</si>
  <si>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</si>
  <si>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</si>
  <si>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</si>
  <si>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</si>
  <si>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</si>
  <si>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</si>
  <si>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</si>
  <si>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</si>
  <si>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</si>
  <si>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</si>
  <si>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</si>
  <si>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</si>
  <si>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</si>
  <si>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</si>
  <si>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</si>
  <si>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</si>
  <si>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</si>
  <si>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</si>
  <si>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</si>
  <si>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</si>
  <si>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</si>
  <si>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</si>
  <si>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</si>
  <si>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</si>
  <si>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</si>
  <si>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</si>
  <si>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</si>
  <si>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</si>
  <si>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</si>
  <si>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</si>
  <si>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</si>
  <si>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</si>
  <si>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</si>
  <si>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</si>
  <si>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</si>
  <si>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</si>
  <si>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</si>
  <si>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</si>
  <si>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</si>
  <si>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</si>
  <si>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</si>
  <si>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</si>
  <si>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</si>
  <si>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</si>
  <si>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</si>
  <si>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</si>
  <si>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</si>
  <si>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</si>
  <si>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</si>
  <si>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</si>
  <si>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</si>
  <si>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</si>
  <si>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</si>
  <si>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</si>
  <si>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</si>
  <si>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</si>
  <si>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</si>
  <si>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</si>
  <si>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</si>
  <si>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</si>
  <si>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</si>
  <si>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</si>
  <si>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</si>
  <si>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</si>
  <si>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</si>
  <si>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</si>
  <si>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</si>
  <si>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</si>
  <si>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</si>
  <si>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</si>
  <si>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</si>
  <si>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</si>
  <si>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</si>
  <si>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</si>
  <si>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</si>
  <si>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</si>
  <si>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</si>
  <si>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</si>
  <si>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</si>
  <si>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</si>
  <si>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</si>
  <si>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</si>
  <si>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</si>
  <si>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</si>
  <si>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</si>
  <si>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</si>
  <si>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</si>
  <si>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</si>
  <si>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</si>
  <si>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</si>
  <si>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</si>
  <si>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</si>
  <si>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</si>
  <si>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</si>
  <si>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</si>
  <si>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</si>
  <si>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</si>
  <si>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</si>
  <si>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</si>
  <si>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</si>
  <si>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</si>
  <si>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</si>
  <si>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</si>
  <si>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</si>
  <si>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</si>
  <si>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</si>
  <si>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</si>
  <si>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</si>
  <si>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</si>
  <si>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</si>
  <si>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</si>
  <si>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</si>
  <si>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</si>
  <si>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</si>
  <si>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</si>
  <si>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</si>
  <si>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</si>
  <si>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</si>
  <si>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</si>
  <si>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</si>
  <si>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</si>
  <si>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</si>
  <si>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</si>
  <si>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</si>
  <si>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</si>
  <si>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</si>
  <si>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</si>
  <si>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</si>
  <si>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</si>
  <si>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</si>
  <si>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</si>
  <si>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</si>
  <si>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</si>
  <si>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</si>
  <si>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</si>
  <si>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</si>
  <si>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</si>
  <si>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</si>
  <si>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</si>
  <si>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</si>
  <si>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</si>
  <si>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</si>
  <si>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</si>
  <si>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</si>
  <si>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</si>
  <si>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</si>
  <si>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</si>
  <si>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</si>
  <si>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</si>
  <si>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</si>
  <si>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</si>
  <si>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</si>
  <si>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</si>
  <si>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</si>
  <si>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</si>
  <si>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</si>
  <si>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</si>
  <si>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</si>
  <si>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</si>
  <si>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</si>
  <si>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</si>
  <si>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</si>
  <si>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</si>
  <si>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</si>
  <si>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</si>
  <si>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</si>
  <si>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</si>
  <si>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</si>
  <si>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</si>
  <si>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</si>
  <si>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</si>
  <si>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</si>
  <si>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</si>
  <si>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</si>
  <si>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</si>
  <si>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</si>
  <si>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</si>
  <si>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</si>
  <si>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</si>
  <si>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</si>
  <si>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</si>
  <si>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</si>
  <si>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</si>
  <si>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</si>
  <si>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</si>
  <si>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</si>
  <si>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</si>
  <si>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</si>
  <si>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</si>
  <si>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</si>
  <si>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</si>
  <si>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</si>
  <si>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</si>
  <si>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</si>
  <si>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</si>
  <si>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</si>
  <si>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</si>
  <si>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</si>
  <si>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</si>
  <si>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</si>
  <si>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</si>
  <si>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</si>
  <si>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</si>
  <si>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</si>
  <si>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</si>
  <si>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</si>
  <si>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</si>
  <si>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</si>
  <si>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</si>
  <si>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</si>
  <si>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</si>
  <si>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</si>
  <si>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</si>
  <si>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</si>
  <si>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</si>
  <si>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</si>
  <si>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</si>
  <si>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</si>
  <si>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</si>
  <si>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</si>
  <si>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</si>
  <si>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</si>
  <si>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</si>
  <si>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</si>
  <si>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</si>
  <si>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</si>
  <si>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</si>
  <si>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</si>
  <si>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</si>
  <si>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</si>
  <si>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</si>
  <si>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</si>
  <si>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</si>
  <si>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</si>
  <si>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</si>
  <si>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</si>
  <si>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</si>
  <si>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</si>
  <si>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</si>
  <si>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</si>
  <si>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</si>
  <si>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</si>
  <si>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</si>
  <si>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</si>
  <si>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</si>
  <si>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</si>
  <si>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</si>
  <si>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</si>
  <si>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</si>
  <si>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</si>
  <si>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</si>
  <si>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</si>
  <si>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</si>
  <si>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</si>
  <si>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</si>
  <si>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</si>
  <si>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</si>
  <si>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</si>
  <si>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</si>
  <si>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</si>
  <si>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</si>
  <si>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</si>
  <si>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</si>
  <si>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</si>
  <si>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</si>
  <si>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</si>
  <si>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</si>
  <si>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</si>
  <si>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</si>
  <si>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</si>
  <si>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</si>
  <si>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</si>
  <si>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</si>
  <si>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</si>
  <si>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</si>
  <si>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</si>
  <si>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</si>
  <si>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</si>
  <si>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</si>
  <si>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</si>
  <si>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</si>
  <si>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</si>
  <si>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</si>
  <si>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</si>
  <si>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</si>
  <si>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</si>
  <si>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</si>
  <si>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</si>
  <si>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</si>
  <si>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</si>
  <si>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</si>
  <si>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</si>
  <si>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</si>
  <si>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</si>
  <si>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</si>
  <si>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</si>
  <si>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</si>
  <si>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</si>
  <si>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</si>
  <si>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</si>
  <si>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</si>
  <si>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</si>
  <si>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</si>
  <si>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</si>
  <si>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</si>
  <si>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</si>
  <si>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</si>
  <si>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</si>
  <si>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</si>
  <si>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</si>
  <si>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</si>
  <si>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</si>
  <si>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</si>
  <si>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</si>
  <si>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</si>
  <si>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</si>
  <si>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</si>
  <si>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</si>
  <si>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</si>
  <si>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</si>
  <si>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</si>
  <si>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</si>
  <si>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</si>
  <si>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</si>
  <si>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</si>
  <si>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</si>
  <si>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</si>
  <si>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</si>
  <si>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</si>
  <si>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</si>
  <si>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</si>
  <si>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</si>
  <si>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</si>
  <si>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</si>
  <si>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</si>
  <si>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</si>
  <si>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</si>
  <si>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</si>
  <si>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</si>
  <si>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</si>
  <si>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</si>
  <si>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</si>
  <si>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</si>
  <si>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</si>
  <si>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</si>
  <si>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</si>
  <si>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</si>
  <si>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</si>
  <si>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</si>
  <si>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</si>
  <si>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</si>
  <si>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</si>
  <si>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</si>
  <si>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</si>
  <si>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</si>
  <si>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</si>
  <si>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</si>
  <si>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</si>
  <si>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</si>
  <si>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</si>
  <si>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</si>
  <si>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</si>
  <si>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</si>
  <si>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</si>
  <si>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</si>
  <si>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</si>
  <si>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</si>
  <si>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</si>
  <si>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</si>
  <si>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</si>
  <si>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</si>
  <si>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</si>
  <si>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</si>
  <si>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</si>
  <si>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</si>
  <si>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</si>
  <si>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</si>
  <si>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</si>
  <si>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</si>
  <si>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</si>
  <si>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</si>
  <si>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</si>
  <si>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</si>
  <si>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</si>
  <si>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</si>
  <si>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</si>
  <si>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</si>
  <si>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</si>
  <si>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</si>
  <si>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</si>
  <si>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</si>
  <si>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</si>
  <si>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</si>
  <si>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</si>
  <si>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</si>
  <si>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</si>
  <si>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</si>
  <si>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</si>
  <si>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</si>
  <si>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</si>
  <si>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</si>
  <si>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</si>
  <si>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</si>
  <si>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</si>
  <si>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</si>
  <si>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</si>
  <si>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</si>
  <si>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</si>
  <si>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</si>
  <si>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</si>
  <si>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</si>
  <si>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</si>
  <si>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</si>
  <si>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</si>
  <si>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</si>
  <si>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</si>
  <si>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</si>
  <si>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</si>
  <si>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</si>
  <si>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</si>
  <si>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</si>
  <si>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</si>
  <si>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</si>
  <si>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</si>
  <si>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</si>
  <si>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</si>
  <si>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</si>
  <si>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</si>
  <si>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</si>
  <si>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</si>
  <si>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</si>
  <si>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</si>
  <si>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</si>
  <si>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</si>
  <si>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</si>
  <si>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</si>
  <si>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</si>
  <si>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</si>
  <si>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</si>
  <si>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</si>
  <si>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</si>
  <si>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</si>
  <si>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</si>
  <si>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</si>
  <si>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</si>
  <si>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</si>
  <si>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</si>
  <si>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</si>
  <si>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</si>
  <si>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</si>
  <si>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</si>
  <si>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</si>
  <si>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</si>
  <si>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</si>
  <si>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</si>
  <si>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</si>
  <si>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</si>
  <si>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</si>
  <si>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</si>
  <si>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</si>
  <si>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</si>
  <si>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</si>
  <si>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</si>
  <si>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</si>
  <si>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</si>
  <si>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</si>
  <si>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</si>
  <si>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</si>
  <si>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</si>
  <si>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</si>
  <si>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</si>
  <si>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</si>
  <si>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</si>
  <si>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</si>
  <si>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</si>
  <si>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</si>
  <si>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</si>
  <si>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</si>
  <si>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</si>
  <si>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</si>
  <si>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</si>
  <si>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</si>
  <si>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</si>
  <si>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</si>
  <si>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</si>
  <si>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</si>
  <si>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</si>
  <si>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</si>
  <si>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</si>
  <si>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</si>
  <si>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</si>
  <si>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</si>
  <si>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</si>
  <si>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</si>
  <si>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</si>
  <si>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</si>
  <si>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</si>
  <si>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</si>
  <si>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</si>
  <si>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</si>
  <si>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</si>
  <si>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</si>
  <si>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</si>
  <si>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</si>
  <si>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</si>
  <si>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</si>
  <si>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</si>
  <si>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</si>
  <si>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</si>
  <si>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</si>
  <si>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</si>
  <si>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</si>
  <si>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</si>
  <si>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</si>
  <si>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</si>
  <si>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</si>
  <si>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</si>
  <si>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</si>
  <si>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</si>
  <si>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</si>
  <si>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</si>
  <si>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</si>
  <si>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</si>
  <si>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</si>
  <si>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</si>
  <si>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</si>
  <si>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</si>
  <si>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</si>
  <si>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</si>
  <si>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</si>
  <si>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</si>
  <si>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</si>
  <si>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</si>
  <si>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</si>
  <si>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</si>
  <si>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</si>
  <si>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</si>
  <si>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</si>
  <si>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</si>
  <si>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</si>
  <si>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</si>
  <si>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</si>
  <si>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</si>
  <si>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</si>
  <si>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</si>
  <si>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</si>
  <si>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</si>
  <si>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</si>
  <si>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</si>
  <si>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</si>
  <si>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</si>
  <si>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</si>
  <si>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</si>
  <si>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</si>
  <si>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</si>
  <si>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</si>
  <si>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</si>
  <si>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</si>
  <si>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</si>
  <si>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</si>
  <si>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</si>
  <si>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</si>
  <si>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</si>
  <si>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</si>
  <si>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</si>
  <si>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</si>
  <si>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</si>
  <si>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</si>
  <si>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</si>
  <si>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</si>
  <si>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</si>
  <si>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</si>
  <si>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</si>
  <si>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</si>
  <si>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</si>
  <si>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</si>
  <si>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</si>
  <si>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</si>
  <si>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</si>
  <si>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</si>
  <si>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</si>
  <si>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</si>
  <si>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</si>
  <si>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</si>
  <si>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</si>
  <si>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</si>
  <si>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</si>
  <si>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</si>
  <si>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</si>
  <si>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</si>
  <si>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</si>
  <si>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</si>
  <si>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</si>
  <si>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</si>
  <si>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</si>
  <si>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</si>
  <si>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</si>
  <si>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</si>
  <si>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</si>
  <si>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</si>
  <si>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</si>
  <si>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</si>
  <si>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</si>
  <si>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</si>
  <si>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</si>
  <si>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</si>
  <si>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</si>
  <si>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</si>
  <si>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</si>
  <si>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</si>
  <si>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</si>
  <si>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</si>
  <si>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</si>
  <si>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</si>
  <si>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</si>
  <si>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</si>
  <si>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</si>
  <si>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</si>
  <si>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</si>
  <si>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</si>
  <si>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</si>
  <si>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</si>
  <si>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</si>
  <si>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</si>
  <si>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</si>
  <si>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</si>
  <si>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</si>
  <si>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</si>
  <si>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</si>
  <si>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</si>
  <si>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</si>
  <si>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</si>
  <si>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</si>
  <si>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</si>
  <si>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</si>
  <si>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</si>
  <si>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</si>
  <si>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</si>
  <si>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</si>
  <si>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</si>
  <si>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</si>
  <si>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</si>
  <si>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</si>
  <si>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</si>
  <si>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</si>
  <si>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</si>
  <si>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</si>
  <si>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</si>
  <si>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</si>
  <si>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</si>
  <si>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</si>
  <si>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</si>
  <si>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</si>
  <si>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</si>
  <si>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</si>
  <si>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</si>
  <si>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</si>
  <si>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</si>
  <si>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</si>
  <si>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</si>
  <si>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</si>
  <si>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</si>
  <si>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</si>
  <si>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</si>
  <si>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</si>
  <si>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</si>
  <si>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</si>
  <si>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</si>
  <si>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</si>
  <si>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</si>
  <si>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</si>
  <si>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</si>
  <si>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</si>
  <si>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</si>
  <si>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</si>
  <si>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</si>
  <si>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</si>
  <si>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</si>
  <si>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</si>
  <si>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</si>
  <si>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</si>
  <si>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</si>
  <si>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</si>
  <si>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</si>
  <si>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</si>
  <si>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</si>
  <si>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</si>
  <si>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</si>
  <si>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</si>
  <si>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</si>
  <si>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</si>
  <si>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</si>
  <si>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</si>
  <si>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</si>
  <si>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</si>
  <si>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</si>
  <si>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</si>
  <si>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</si>
  <si>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</si>
  <si>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</si>
  <si>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</si>
  <si>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</si>
  <si>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</si>
  <si>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</si>
  <si>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</si>
  <si>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</si>
  <si>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</si>
  <si>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</si>
  <si>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</si>
  <si>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</si>
  <si>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</si>
  <si>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</si>
  <si>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</si>
  <si>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</si>
  <si>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</si>
  <si>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</si>
  <si>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</si>
  <si>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</si>
  <si>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</si>
  <si>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</si>
  <si>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</si>
  <si>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</si>
  <si>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</si>
  <si>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</si>
  <si>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</si>
  <si>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</si>
  <si>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</si>
  <si>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</si>
  <si>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</si>
  <si>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</si>
  <si>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</si>
  <si>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</si>
  <si>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</si>
  <si>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</si>
  <si>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</si>
  <si>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</si>
  <si>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</si>
  <si>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</si>
  <si>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</si>
  <si>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</si>
  <si>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</si>
  <si>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</si>
  <si>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</si>
  <si>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</si>
  <si>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</si>
  <si>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</si>
  <si>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</si>
  <si>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</si>
  <si>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</si>
  <si>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</si>
  <si>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</si>
  <si>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</si>
  <si>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</si>
  <si>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</si>
  <si>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</si>
  <si>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</si>
  <si>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</si>
  <si>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</si>
  <si>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</si>
  <si>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</si>
  <si>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</si>
  <si>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</si>
  <si>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</si>
  <si>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</si>
  <si>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</si>
  <si>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</si>
  <si>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</si>
  <si>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</si>
  <si>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</si>
  <si>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</si>
  <si>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</si>
  <si>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</si>
  <si>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</si>
  <si>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</si>
  <si>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</si>
  <si>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</si>
  <si>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</si>
  <si>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</si>
  <si>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</si>
  <si>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</si>
  <si>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</si>
  <si>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</si>
  <si>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</si>
  <si>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</si>
  <si>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</si>
  <si>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</si>
  <si>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</si>
  <si>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</si>
  <si>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</si>
  <si>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</si>
  <si>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</si>
  <si>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</si>
  <si>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</si>
  <si>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</si>
  <si>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</si>
  <si>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</si>
  <si>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</si>
  <si>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</si>
  <si>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</si>
  <si>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</si>
  <si>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</si>
  <si>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</si>
  <si>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</si>
  <si>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</si>
  <si>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</si>
  <si>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</si>
  <si>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</si>
  <si>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</si>
  <si>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</si>
  <si>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</si>
  <si>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</si>
  <si>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</si>
  <si>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</si>
  <si>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</si>
  <si>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</si>
  <si>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</si>
  <si>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</si>
  <si>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</si>
  <si>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</si>
  <si>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</si>
  <si>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</si>
  <si>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</si>
  <si>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</si>
  <si>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</si>
  <si>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</si>
  <si>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</si>
  <si>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</si>
  <si>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</si>
  <si>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</si>
  <si>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</si>
  <si>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</si>
  <si>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</si>
  <si>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</si>
  <si>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</si>
  <si>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</si>
  <si>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</si>
  <si>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</si>
  <si>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</si>
  <si>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</si>
  <si>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</si>
  <si>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</si>
  <si>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</si>
  <si>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</si>
  <si>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</si>
  <si>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</si>
  <si>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</si>
  <si>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</si>
  <si>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</si>
  <si>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</si>
  <si>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</si>
  <si>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</si>
  <si>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</si>
  <si>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</si>
  <si>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</si>
  <si>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</si>
  <si>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</si>
  <si>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</si>
  <si>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</si>
  <si>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</si>
  <si>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</si>
  <si>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</si>
  <si>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</si>
  <si>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</si>
  <si>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</si>
  <si>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</si>
  <si>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</si>
  <si>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</si>
  <si>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</si>
  <si>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</si>
  <si>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</si>
  <si>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</si>
  <si>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</si>
  <si>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</si>
  <si>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</si>
  <si>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</si>
  <si>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</si>
  <si>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</si>
  <si>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</si>
  <si>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</si>
  <si>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</si>
  <si>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</si>
  <si>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</si>
  <si>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</si>
  <si>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</si>
  <si>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</si>
  <si>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</si>
  <si>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</si>
  <si>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</si>
  <si>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</si>
  <si>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</si>
  <si>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</si>
  <si>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</si>
  <si>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</si>
  <si>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</si>
  <si>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</si>
  <si>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</si>
  <si>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</si>
  <si>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</si>
  <si>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</si>
  <si>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</si>
  <si>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</si>
  <si>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</si>
  <si>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</si>
  <si>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</si>
  <si>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</si>
  <si>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</si>
  <si>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</si>
  <si>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</si>
  <si>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</si>
  <si>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</si>
  <si>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</si>
  <si>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</si>
  <si>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</si>
  <si>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</si>
  <si>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</si>
  <si>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</si>
  <si>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</si>
  <si>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</si>
  <si>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</si>
  <si>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</si>
  <si>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</si>
  <si>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</si>
  <si>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</si>
  <si>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</si>
  <si>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</si>
  <si>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</si>
  <si>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</si>
  <si>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</si>
  <si>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</si>
  <si>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</si>
  <si>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</si>
  <si>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</si>
  <si>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</si>
  <si>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</si>
  <si>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</si>
  <si>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</si>
  <si>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</si>
  <si>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</si>
  <si>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</si>
  <si>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</si>
  <si>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</si>
  <si>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</si>
  <si>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</si>
  <si>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</si>
  <si>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</si>
  <si>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</si>
  <si>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</si>
  <si>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</si>
  <si>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</si>
  <si>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</si>
  <si>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</si>
  <si>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</si>
  <si>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</si>
  <si>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</si>
  <si>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</si>
  <si>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</si>
  <si>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</si>
  <si>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</si>
  <si>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</si>
  <si>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</si>
  <si>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</si>
  <si>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</si>
  <si>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</si>
  <si>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</si>
  <si>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</si>
  <si>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</si>
  <si>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</si>
  <si>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</si>
  <si>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</si>
  <si>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</si>
  <si>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</si>
  <si>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</si>
  <si>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</si>
  <si>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</si>
  <si>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</si>
  <si>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</si>
  <si>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</si>
  <si>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</si>
  <si>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</si>
  <si>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</si>
  <si>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</si>
  <si>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</si>
  <si>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</si>
  <si>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</si>
  <si>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</si>
  <si>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</si>
  <si>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</si>
  <si>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</si>
  <si>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</si>
  <si>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</si>
  <si>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</si>
  <si>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</si>
  <si>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</si>
  <si>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</si>
  <si>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</si>
  <si>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</si>
  <si>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</si>
  <si>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</si>
  <si>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</si>
  <si>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</si>
  <si>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</si>
  <si>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</si>
  <si>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</si>
  <si>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</si>
  <si>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</si>
  <si>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</si>
  <si>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</si>
  <si>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</si>
  <si>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</si>
  <si>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</si>
  <si>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</si>
  <si>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</si>
  <si>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</si>
  <si>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</si>
  <si>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</si>
  <si>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</si>
  <si>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</si>
  <si>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</si>
  <si>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</si>
  <si>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</si>
  <si>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</si>
  <si>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</si>
  <si>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</si>
  <si>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</si>
  <si>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</si>
  <si>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</si>
  <si>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</si>
  <si>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</si>
  <si>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</si>
  <si>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</si>
  <si>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</si>
  <si>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</si>
  <si>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</si>
  <si>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</si>
  <si>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</si>
  <si>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</si>
  <si>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</si>
  <si>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</si>
  <si>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</si>
  <si>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</si>
  <si>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</si>
  <si>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</si>
  <si>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</si>
  <si>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</si>
  <si>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</si>
  <si>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</si>
  <si>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</si>
  <si>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</si>
  <si>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</si>
  <si>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</si>
  <si>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</si>
  <si>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</si>
  <si>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</si>
  <si>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</si>
  <si>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</si>
  <si>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</si>
  <si>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</si>
  <si>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</si>
  <si>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</si>
  <si>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</si>
  <si>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</si>
  <si>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</si>
  <si>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</si>
  <si>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</si>
  <si>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</si>
  <si>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</si>
  <si>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</si>
  <si>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</si>
  <si>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</si>
  <si>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</si>
  <si>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</si>
  <si>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</si>
  <si>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</si>
  <si>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</si>
  <si>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</si>
  <si>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</si>
  <si>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</si>
  <si>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</si>
  <si>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</si>
  <si>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</si>
  <si>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</si>
  <si>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</si>
  <si>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</si>
  <si>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</si>
  <si>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</si>
  <si>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</si>
  <si>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</si>
  <si>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</si>
  <si>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</si>
  <si>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</si>
  <si>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</si>
  <si>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</si>
  <si>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</si>
  <si>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</si>
  <si>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</si>
  <si>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</si>
  <si>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</si>
  <si>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</si>
  <si>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</si>
  <si>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</si>
  <si>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</si>
  <si>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</si>
  <si>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</si>
  <si>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</si>
  <si>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</si>
  <si>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</si>
  <si>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</si>
  <si>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</si>
  <si>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</si>
  <si>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</si>
  <si>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</si>
  <si>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</si>
  <si>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</si>
  <si>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</si>
  <si>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</si>
  <si>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</si>
  <si>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</si>
  <si>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</si>
  <si>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</si>
  <si>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</si>
  <si>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</si>
  <si>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</si>
  <si>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</si>
  <si>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</si>
  <si>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</si>
  <si>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</si>
  <si>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</si>
  <si>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</si>
  <si>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</si>
  <si>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</si>
  <si>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</si>
  <si>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</si>
  <si>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</si>
  <si>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</si>
  <si>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</si>
  <si>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</si>
  <si>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</si>
  <si>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</si>
  <si>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</si>
  <si>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</si>
  <si>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</si>
  <si>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</si>
  <si>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</si>
  <si>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</si>
  <si>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</si>
  <si>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</si>
  <si>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</si>
  <si>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</si>
  <si>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</si>
  <si>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</si>
  <si>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</si>
  <si>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</si>
  <si>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</si>
  <si>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</si>
  <si>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</si>
  <si>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</si>
  <si>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</si>
  <si>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</si>
  <si>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</si>
  <si>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</si>
  <si>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</si>
  <si>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</si>
  <si>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</si>
  <si>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</si>
  <si>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</si>
  <si>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</si>
  <si>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</si>
  <si>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</si>
  <si>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</si>
  <si>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</si>
  <si>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</si>
  <si>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</si>
  <si>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</si>
  <si>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</si>
  <si>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</si>
  <si>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</si>
  <si>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</si>
  <si>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</si>
  <si>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</si>
  <si>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</si>
  <si>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</si>
  <si>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</si>
  <si>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</si>
  <si>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</si>
  <si>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</si>
  <si>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</si>
  <si>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</si>
  <si>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</si>
  <si>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</si>
  <si>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</si>
  <si>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</si>
  <si>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</si>
  <si>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</si>
  <si>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</si>
  <si>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</si>
  <si>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</si>
  <si>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</si>
  <si>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</si>
  <si>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</si>
  <si>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</si>
  <si>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</si>
  <si>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</si>
  <si>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</si>
  <si>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</si>
  <si>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</si>
  <si>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</si>
  <si>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</si>
  <si>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</si>
  <si>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</si>
  <si>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</si>
  <si>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</si>
  <si>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</si>
  <si>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</si>
  <si>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</si>
  <si>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</si>
  <si>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</si>
  <si>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</si>
  <si>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</si>
  <si>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</si>
  <si>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</si>
  <si>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</si>
  <si>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</si>
  <si>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</si>
  <si>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</si>
  <si>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</si>
  <si>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</si>
  <si>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</si>
  <si>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</si>
  <si>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</si>
  <si>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</si>
  <si>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</si>
  <si>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</si>
  <si>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</si>
  <si>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</si>
  <si>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</si>
  <si>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</si>
  <si>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</si>
  <si>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</si>
  <si>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</si>
  <si>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</si>
  <si>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</si>
  <si>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</si>
  <si>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</si>
  <si>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</si>
  <si>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</si>
  <si>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</si>
  <si>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</si>
  <si>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</si>
  <si>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</si>
  <si>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</si>
  <si>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</si>
  <si>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</si>
  <si>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</si>
  <si>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</si>
  <si>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</si>
  <si>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</si>
  <si>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</si>
  <si>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</si>
  <si>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</si>
  <si>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</si>
  <si>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</si>
  <si>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</si>
  <si>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</si>
  <si>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</si>
  <si>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</si>
  <si>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</si>
  <si>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</si>
  <si>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</si>
  <si>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</si>
  <si>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</si>
  <si>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</si>
  <si>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</si>
  <si>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</si>
  <si>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</si>
  <si>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</si>
  <si>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</si>
  <si>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</si>
  <si>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</si>
  <si>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</si>
  <si>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</si>
  <si>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</si>
  <si>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</si>
  <si>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</si>
  <si>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</si>
  <si>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</si>
  <si>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</si>
  <si>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</si>
  <si>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</si>
  <si>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</si>
  <si>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</si>
  <si>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</si>
  <si>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</si>
  <si>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</si>
  <si>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</si>
  <si>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</si>
  <si>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</si>
  <si>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</si>
  <si>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</si>
  <si>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</si>
  <si>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</si>
  <si>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</si>
  <si>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</si>
  <si>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</si>
  <si>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</si>
  <si>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</si>
  <si>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</si>
  <si>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</si>
  <si>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</si>
  <si>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</si>
  <si>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</si>
  <si>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</si>
  <si>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</si>
  <si>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</si>
  <si>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</si>
  <si>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</si>
  <si>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</si>
  <si>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</si>
  <si>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</si>
  <si>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</si>
  <si>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</si>
  <si>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</si>
  <si>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</si>
  <si>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</si>
  <si>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</si>
  <si>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</si>
  <si>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</si>
  <si>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</si>
  <si>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</si>
  <si>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</si>
  <si>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</si>
  <si>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</si>
  <si>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</si>
  <si>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</si>
  <si>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</si>
  <si>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</si>
  <si>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</si>
  <si>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</si>
  <si>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</si>
  <si>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</si>
  <si>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</si>
  <si>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</si>
  <si>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</si>
  <si>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</si>
  <si>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</si>
  <si>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</si>
  <si>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</si>
  <si>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</si>
  <si>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</si>
  <si>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</si>
  <si>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</si>
  <si>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</si>
  <si>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</si>
  <si>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</si>
  <si>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</si>
  <si>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</si>
  <si>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</si>
  <si>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</si>
  <si>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</si>
  <si>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</si>
  <si>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</si>
  <si>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</si>
  <si>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</si>
  <si>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</si>
  <si>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</si>
  <si>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</si>
  <si>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</si>
  <si>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</si>
  <si>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</si>
  <si>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</si>
  <si>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</si>
  <si>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</si>
  <si>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</si>
  <si>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</si>
  <si>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</si>
  <si>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</si>
  <si>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</si>
  <si>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</si>
  <si>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</si>
  <si>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</si>
  <si>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</si>
  <si>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</si>
  <si>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</si>
  <si>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</si>
  <si>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</si>
  <si>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</si>
  <si>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</si>
  <si>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</si>
  <si>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</si>
  <si>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</si>
  <si>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</si>
  <si>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</si>
  <si>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</si>
  <si>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</si>
  <si>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</si>
  <si>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</si>
  <si>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</si>
  <si>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</si>
  <si>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</si>
  <si>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</si>
  <si>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</si>
  <si>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</si>
  <si>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</si>
  <si>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</si>
  <si>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</si>
  <si>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</si>
  <si>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</si>
  <si>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</si>
  <si>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</si>
  <si>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</si>
  <si>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</si>
  <si>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</si>
  <si>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</si>
  <si>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</si>
  <si>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</si>
  <si>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</si>
  <si>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</si>
  <si>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</si>
  <si>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</si>
  <si>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</si>
  <si>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</si>
  <si>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</si>
  <si>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</si>
  <si>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</si>
  <si>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</si>
  <si>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</si>
  <si>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</si>
  <si>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</si>
  <si>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</si>
  <si>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</si>
  <si>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</si>
  <si>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</si>
  <si>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</si>
  <si>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</si>
  <si>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</si>
  <si>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</si>
  <si>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</si>
  <si>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</si>
  <si>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</si>
  <si>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</si>
  <si>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</si>
  <si>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</si>
  <si>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</si>
  <si>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</si>
  <si>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</si>
  <si>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</si>
  <si>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</si>
  <si>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</si>
  <si>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</si>
  <si>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</si>
  <si>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</si>
  <si>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</si>
  <si>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</si>
  <si>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</si>
  <si>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</si>
  <si>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</si>
  <si>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</si>
  <si>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</si>
  <si>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</si>
  <si>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</si>
  <si>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</si>
  <si>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</si>
  <si>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</si>
  <si>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</si>
  <si>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</si>
  <si>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</si>
  <si>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</si>
  <si>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</si>
  <si>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</si>
  <si>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</si>
  <si>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</si>
  <si>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</si>
  <si>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</si>
  <si>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</si>
  <si>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</si>
  <si>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</si>
  <si>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</si>
  <si>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</si>
  <si>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</si>
  <si>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</si>
  <si>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</si>
  <si>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</si>
  <si>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</si>
  <si>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</si>
  <si>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</si>
  <si>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</si>
  <si>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</si>
  <si>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</si>
  <si>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</si>
  <si>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</si>
  <si>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</si>
  <si>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</si>
  <si>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</si>
  <si>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</si>
  <si>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</si>
  <si>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</si>
  <si>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</si>
  <si>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</si>
  <si>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</si>
  <si>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</si>
  <si>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</si>
  <si>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</si>
  <si>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</si>
  <si>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</si>
  <si>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</si>
  <si>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</si>
  <si>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</si>
  <si>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</si>
  <si>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</si>
  <si>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</si>
  <si>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</si>
  <si>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</si>
  <si>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</si>
  <si>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</si>
  <si>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</si>
  <si>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</si>
  <si>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</si>
  <si>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</si>
  <si>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</si>
  <si>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</si>
  <si>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</si>
  <si>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</si>
  <si>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</si>
  <si>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</si>
  <si>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</si>
  <si>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</si>
  <si>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</si>
  <si>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</si>
  <si>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</si>
  <si>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</si>
  <si>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</si>
  <si>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</si>
  <si>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</si>
  <si>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</si>
  <si>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</si>
  <si>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</si>
  <si>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</si>
  <si>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</si>
  <si>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</si>
  <si>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</si>
  <si>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</si>
  <si>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</si>
  <si>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</si>
  <si>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</si>
  <si>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</si>
  <si>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</si>
  <si>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</si>
  <si>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</si>
  <si>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</si>
  <si>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</si>
  <si>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</si>
  <si>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</si>
  <si>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</si>
  <si>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</si>
  <si>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</si>
  <si>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</si>
  <si>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</si>
  <si>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</si>
  <si>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</si>
  <si>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</si>
  <si>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</si>
  <si>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</si>
  <si>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</si>
  <si>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</si>
  <si>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</si>
  <si>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</si>
  <si>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</si>
  <si>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</si>
  <si>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</si>
  <si>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</si>
  <si>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</si>
  <si>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</si>
  <si>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</si>
  <si>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</si>
  <si>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</si>
  <si>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</si>
  <si>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</si>
  <si>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</si>
  <si>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</si>
  <si>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</si>
  <si>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</si>
  <si>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</si>
  <si>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</si>
  <si>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</si>
  <si>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</si>
  <si>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</si>
  <si>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</si>
  <si>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</si>
  <si>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</si>
  <si>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</si>
  <si>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</si>
  <si>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</si>
  <si>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</si>
  <si>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</si>
  <si>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</si>
  <si>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</si>
  <si>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</si>
  <si>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</si>
  <si>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</si>
  <si>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</si>
  <si>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</si>
  <si>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</si>
  <si>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</si>
  <si>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</si>
  <si>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</si>
  <si>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</si>
  <si>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</si>
  <si>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</si>
  <si>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</si>
  <si>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</si>
  <si>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</si>
  <si>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</si>
  <si>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</si>
  <si>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</si>
  <si>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</si>
  <si>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</si>
  <si>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</si>
  <si>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</si>
  <si>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</si>
  <si>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</si>
  <si>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</si>
  <si>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</si>
  <si>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</si>
  <si>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</si>
  <si>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</si>
  <si>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</si>
  <si>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</si>
  <si>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</si>
  <si>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</si>
  <si>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</si>
  <si>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</si>
  <si>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</si>
  <si>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</si>
  <si>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</si>
  <si>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</si>
  <si>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</si>
  <si>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</si>
  <si>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</si>
  <si>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</si>
  <si>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</si>
  <si>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</si>
  <si>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</si>
  <si>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</si>
  <si>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</si>
  <si>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</si>
  <si>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</si>
  <si>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</si>
  <si>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</si>
  <si>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</si>
  <si>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</si>
  <si>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</si>
  <si>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</si>
  <si>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</si>
  <si>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</si>
  <si>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</si>
  <si>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</si>
  <si>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</si>
  <si>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</si>
  <si>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</si>
  <si>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</si>
  <si>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</si>
  <si>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</si>
  <si>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</si>
  <si>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</si>
  <si>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</si>
  <si>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</si>
  <si>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</si>
  <si>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</si>
  <si>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</si>
  <si>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</si>
  <si>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</si>
  <si>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</si>
  <si>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</si>
  <si>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</si>
  <si>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</si>
  <si>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</si>
  <si>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</si>
  <si>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</si>
  <si>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</si>
  <si>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</si>
  <si>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</si>
  <si>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</si>
  <si>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</si>
  <si>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</si>
  <si>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</si>
  <si>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</si>
  <si>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</si>
  <si>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</si>
  <si>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</si>
  <si>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</si>
  <si>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</si>
  <si>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</si>
  <si>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</si>
  <si>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</si>
  <si>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</si>
  <si>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</si>
  <si>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</si>
  <si>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</si>
  <si>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</si>
  <si>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</si>
  <si>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</si>
  <si>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</si>
  <si>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</si>
  <si>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</si>
  <si>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</si>
  <si>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</si>
  <si>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</si>
  <si>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</si>
  <si>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</si>
  <si>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</si>
  <si>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</si>
  <si>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</si>
  <si>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</si>
  <si>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</si>
  <si>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</si>
  <si>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</si>
  <si>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</si>
  <si>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</si>
  <si>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</si>
  <si>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</si>
  <si>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</si>
  <si>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</si>
  <si>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</si>
  <si>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</si>
  <si>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</si>
  <si>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</si>
  <si>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</si>
  <si>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</si>
  <si>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</si>
  <si>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</si>
  <si>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</si>
  <si>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</si>
  <si>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</si>
  <si>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</si>
  <si>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</si>
  <si>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</si>
  <si>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</si>
  <si>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</si>
  <si>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</si>
  <si>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</si>
  <si>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</si>
  <si>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</si>
  <si>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</si>
  <si>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</si>
  <si>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</si>
  <si>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</si>
  <si>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</si>
  <si>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</si>
  <si>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</si>
  <si>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</si>
  <si>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</si>
  <si>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</si>
  <si>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</si>
  <si>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</si>
  <si>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</si>
  <si>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</si>
  <si>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</si>
  <si>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</si>
  <si>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</si>
  <si>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</si>
  <si>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</si>
  <si>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</si>
  <si>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</si>
  <si>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</si>
  <si>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</si>
  <si>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</si>
  <si>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</si>
  <si>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</si>
  <si>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</si>
  <si>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</si>
  <si>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</si>
  <si>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</si>
  <si>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</si>
  <si>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</si>
  <si>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</si>
  <si>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</si>
  <si>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</si>
  <si>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</si>
  <si>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</si>
  <si>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</si>
  <si>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</si>
  <si>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</si>
  <si>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</si>
  <si>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</si>
  <si>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</si>
  <si>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</si>
  <si>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</si>
  <si>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</si>
  <si>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</si>
  <si>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</si>
  <si>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</si>
  <si>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</si>
  <si>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</si>
  <si>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</si>
  <si>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</si>
  <si>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</si>
  <si>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</si>
  <si>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</si>
  <si>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</si>
  <si>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</si>
  <si>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</si>
  <si>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</si>
  <si>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</si>
  <si>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</si>
  <si>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</si>
  <si>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</si>
  <si>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</si>
  <si>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</si>
  <si>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</si>
  <si>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</si>
  <si>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</si>
  <si>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</si>
  <si>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</si>
  <si>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</si>
  <si>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</si>
  <si>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</si>
  <si>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</si>
  <si>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</si>
  <si>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</si>
  <si>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</si>
  <si>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</si>
  <si>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</si>
  <si>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</si>
  <si>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</si>
  <si>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</si>
  <si>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</si>
  <si>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</si>
  <si>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</si>
  <si>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</si>
  <si>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</si>
  <si>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</si>
  <si>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</si>
  <si>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</si>
  <si>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</si>
  <si>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</si>
  <si>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</si>
  <si>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</si>
  <si>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</si>
  <si>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</si>
  <si>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</si>
  <si>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</si>
  <si>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</si>
  <si>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</si>
  <si>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</si>
  <si>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</si>
  <si>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</si>
  <si>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</si>
  <si>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</si>
  <si>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</si>
  <si>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</si>
  <si>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</si>
  <si>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</si>
  <si>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</si>
  <si>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</si>
  <si>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</si>
  <si>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</si>
  <si>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</si>
  <si>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</si>
  <si>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</si>
  <si>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</si>
  <si>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</si>
  <si>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</si>
  <si>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</si>
  <si>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</si>
  <si>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</si>
  <si>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</si>
  <si>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</si>
  <si>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</si>
  <si>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</si>
  <si>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</si>
  <si>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</si>
  <si>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</si>
  <si>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</si>
  <si>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</si>
  <si>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</si>
  <si>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</si>
  <si>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</si>
  <si>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</si>
  <si>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</si>
  <si>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</si>
  <si>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</si>
  <si>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</si>
  <si>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</si>
  <si>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</si>
  <si>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</si>
  <si>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</si>
  <si>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</si>
  <si>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</si>
  <si>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</si>
  <si>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</si>
  <si>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</si>
  <si>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</si>
  <si>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</si>
  <si>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</si>
  <si>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</si>
  <si>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</si>
  <si>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</si>
  <si>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</si>
  <si>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</si>
  <si>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</si>
  <si>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</si>
  <si>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</si>
  <si>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</si>
  <si>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</si>
  <si>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</si>
  <si>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</si>
  <si>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</si>
  <si>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</si>
  <si>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</si>
  <si>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</si>
  <si>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</si>
  <si>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</si>
  <si>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</si>
  <si>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</si>
  <si>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</si>
  <si>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</si>
  <si>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</si>
  <si>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</si>
  <si>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</si>
  <si>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</si>
  <si>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</si>
  <si>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</si>
  <si>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</si>
  <si>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</si>
  <si>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</si>
  <si>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</si>
  <si>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</si>
  <si>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</si>
  <si>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</si>
  <si>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</si>
  <si>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</si>
  <si>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</si>
  <si>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</si>
  <si>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</si>
  <si>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</si>
  <si>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</si>
  <si>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</si>
  <si>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</si>
  <si>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</si>
  <si>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</si>
  <si>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</si>
  <si>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</si>
  <si>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</si>
  <si>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</si>
  <si>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</si>
  <si>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</si>
  <si>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</si>
  <si>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</si>
  <si>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</si>
  <si>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</si>
  <si>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</si>
  <si>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</si>
  <si>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</si>
  <si>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</si>
  <si>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</si>
  <si>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</si>
  <si>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</si>
  <si>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</si>
  <si>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</si>
  <si>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</si>
  <si>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</si>
  <si>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</si>
  <si>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</si>
  <si>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</si>
  <si>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</si>
  <si>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</si>
  <si>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</si>
  <si>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</si>
  <si>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</si>
  <si>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</si>
  <si>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</si>
  <si>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</si>
  <si>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</si>
  <si>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</si>
  <si>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</si>
  <si>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</si>
  <si>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</si>
  <si>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</si>
  <si>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</si>
  <si>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</si>
  <si>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</si>
  <si>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</si>
  <si>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</si>
  <si>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</si>
  <si>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</si>
  <si>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</si>
  <si>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</si>
  <si>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</si>
  <si>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</si>
  <si>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</si>
  <si>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</si>
  <si>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</si>
  <si>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</si>
  <si>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</si>
  <si>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</si>
  <si>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</si>
  <si>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</si>
  <si>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</si>
  <si>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</si>
  <si>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</si>
  <si>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</si>
  <si>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</si>
  <si>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</si>
  <si>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</si>
  <si>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</si>
  <si>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</si>
  <si>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</si>
  <si>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</si>
  <si>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</si>
  <si>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</si>
  <si>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</si>
  <si>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</si>
  <si>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</si>
  <si>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</si>
  <si>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</si>
  <si>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</si>
  <si>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</si>
  <si>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</si>
  <si>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</si>
  <si>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</si>
  <si>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</si>
  <si>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</si>
  <si>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</si>
  <si>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</si>
  <si>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</si>
  <si>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</si>
  <si>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</si>
  <si>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</si>
  <si>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</si>
  <si>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</si>
  <si>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</si>
  <si>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</si>
  <si>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</si>
  <si>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</si>
  <si>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</si>
  <si>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</si>
  <si>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</si>
  <si>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</si>
  <si>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</si>
  <si>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</si>
  <si>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</si>
  <si>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</si>
  <si>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</si>
  <si>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</si>
  <si>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</si>
  <si>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</si>
  <si>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</si>
  <si>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</si>
  <si>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</si>
  <si>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</si>
  <si>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</si>
  <si>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</si>
  <si>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</si>
  <si>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</si>
  <si>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</si>
  <si>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</si>
  <si>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</si>
  <si>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</si>
  <si>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</si>
  <si>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</si>
  <si>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</si>
  <si>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</si>
  <si>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</si>
  <si>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</si>
  <si>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</si>
  <si>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</si>
  <si>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</si>
  <si>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</si>
  <si>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</si>
  <si>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</si>
  <si>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</si>
  <si>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</si>
  <si>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</si>
  <si>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</si>
  <si>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</si>
  <si>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</si>
  <si>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</si>
  <si>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</si>
  <si>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</si>
  <si>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</si>
  <si>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</si>
  <si>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</si>
  <si>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</si>
  <si>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</si>
  <si>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</si>
  <si>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</si>
  <si>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</si>
  <si>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</si>
  <si>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</si>
  <si>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</si>
  <si>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</si>
  <si>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</si>
  <si>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</si>
  <si>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</si>
  <si>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</si>
  <si>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</si>
  <si>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</si>
  <si>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</si>
  <si>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</si>
  <si>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</si>
  <si>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</si>
  <si>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</si>
  <si>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</si>
  <si>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</si>
  <si>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</si>
  <si>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</si>
  <si>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</si>
  <si>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</si>
  <si>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</si>
  <si>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</si>
  <si>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</si>
  <si>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</si>
  <si>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</si>
  <si>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</si>
  <si>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</si>
  <si>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</si>
  <si>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</si>
  <si>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</si>
  <si>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</si>
  <si>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</si>
  <si>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</si>
  <si>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</si>
  <si>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</si>
  <si>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</si>
  <si>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</si>
  <si>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</si>
  <si>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</si>
  <si>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</si>
  <si>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</si>
  <si>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</si>
  <si>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</si>
  <si>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</si>
  <si>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</si>
  <si>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</si>
  <si>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</si>
  <si>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</si>
  <si>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</si>
  <si>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</si>
  <si>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</si>
  <si>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</si>
  <si>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</si>
  <si>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</si>
  <si>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</si>
  <si>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</si>
  <si>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</si>
  <si>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</si>
  <si>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</si>
  <si>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</si>
  <si>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</si>
  <si>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</si>
  <si>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</si>
  <si>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</si>
  <si>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</si>
  <si>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</si>
  <si>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</si>
  <si>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</si>
  <si>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</si>
  <si>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</si>
  <si>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</si>
  <si>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</si>
  <si>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</si>
  <si>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</si>
  <si>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</si>
  <si>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</si>
  <si>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</si>
  <si>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</si>
  <si>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</si>
  <si>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</si>
  <si>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</si>
  <si>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</si>
  <si>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</si>
  <si>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</si>
  <si>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</si>
  <si>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</si>
  <si>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</si>
  <si>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</si>
  <si>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</si>
  <si>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</si>
  <si>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</si>
  <si>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</si>
  <si>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</si>
  <si>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</si>
  <si>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</si>
  <si>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</si>
  <si>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</si>
  <si>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</si>
  <si>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</si>
  <si>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</si>
  <si>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</si>
  <si>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</si>
  <si>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</si>
  <si>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</si>
  <si>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</si>
  <si>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</si>
  <si>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</si>
  <si>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</si>
  <si>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</si>
  <si>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</si>
  <si>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</si>
  <si>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</si>
  <si>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</si>
  <si>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</si>
  <si>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</si>
  <si>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</si>
  <si>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</si>
  <si>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</si>
  <si>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</si>
  <si>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</si>
  <si>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</si>
  <si>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</si>
  <si>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</si>
  <si>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</si>
  <si>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</si>
  <si>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</si>
  <si>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</si>
  <si>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</si>
  <si>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</si>
  <si>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</si>
  <si>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</si>
  <si>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</si>
  <si>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</si>
  <si>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</si>
  <si>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</si>
  <si>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</si>
  <si>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</si>
  <si>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</si>
  <si>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</si>
  <si>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</si>
  <si>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</si>
  <si>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</si>
  <si>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</si>
  <si>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</si>
  <si>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</si>
  <si>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</si>
  <si>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</si>
  <si>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</si>
  <si>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</si>
  <si>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</si>
  <si>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</si>
  <si>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</si>
  <si>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</si>
  <si>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</si>
  <si>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</si>
  <si>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</si>
  <si>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</si>
  <si>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</si>
  <si>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</si>
  <si>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</si>
  <si>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</si>
  <si>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</si>
  <si>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</si>
  <si>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</si>
  <si>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</si>
  <si>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</si>
  <si>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</si>
  <si>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</si>
  <si>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</si>
  <si>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</si>
  <si>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</si>
  <si>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</si>
  <si>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</si>
  <si>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</si>
  <si>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</si>
  <si>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</si>
  <si>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</si>
  <si>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</si>
  <si>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</si>
  <si>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</si>
  <si>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</si>
  <si>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</si>
  <si>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</si>
  <si>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</si>
  <si>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</si>
  <si>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</si>
  <si>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</si>
  <si>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</si>
  <si>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</si>
  <si>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</si>
  <si>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</si>
  <si>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</si>
  <si>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</si>
  <si>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</si>
  <si>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</si>
  <si>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</si>
  <si>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</si>
  <si>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</si>
  <si>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</si>
  <si>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</si>
  <si>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</si>
  <si>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</si>
  <si>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</si>
  <si>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</si>
  <si>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</si>
  <si>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</si>
  <si>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</si>
  <si>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</si>
  <si>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</si>
  <si>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</si>
  <si>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</si>
  <si>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</si>
  <si>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</si>
  <si>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</si>
  <si>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</si>
  <si>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</si>
  <si>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</si>
  <si>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</si>
  <si>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</si>
  <si>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</si>
  <si>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</si>
  <si>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</si>
  <si>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</si>
  <si>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</si>
  <si>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</si>
  <si>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</si>
  <si>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</si>
  <si>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</si>
  <si>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</si>
  <si>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</si>
  <si>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</si>
  <si>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</si>
  <si>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</si>
  <si>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</si>
  <si>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</si>
  <si>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</si>
  <si>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</si>
  <si>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</si>
  <si>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</si>
  <si>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</si>
  <si>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</si>
  <si>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</si>
  <si>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</si>
  <si>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</si>
  <si>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</si>
  <si>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</si>
  <si>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</si>
  <si>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</si>
  <si>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</si>
  <si>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</si>
  <si>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</si>
  <si>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</si>
  <si>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</si>
  <si>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</si>
  <si>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</si>
  <si>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</si>
  <si>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</si>
  <si>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</si>
  <si>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</si>
  <si>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</si>
  <si>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</si>
  <si>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</si>
  <si>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</si>
  <si>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</si>
  <si>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</si>
  <si>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</si>
  <si>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</si>
  <si>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</si>
  <si>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</si>
  <si>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</si>
  <si>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</si>
  <si>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</si>
  <si>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</si>
  <si>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</si>
  <si>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</si>
  <si>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</si>
  <si>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</si>
  <si>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</si>
  <si>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</si>
  <si>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</si>
  <si>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</si>
  <si>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</si>
  <si>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</si>
  <si>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</si>
  <si>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</si>
  <si>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</si>
  <si>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</si>
  <si>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</si>
  <si>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</si>
  <si>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</si>
  <si>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</si>
  <si>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</si>
  <si>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</si>
  <si>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</si>
  <si>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</si>
  <si>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</si>
  <si>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</si>
  <si>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</si>
  <si>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</si>
  <si>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</si>
  <si>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</si>
  <si>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</si>
  <si>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</si>
  <si>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</si>
  <si>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</si>
  <si>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</si>
  <si>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</si>
  <si>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</si>
  <si>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</si>
  <si>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</si>
  <si>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</si>
  <si>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</si>
  <si>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</si>
  <si>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</si>
  <si>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</si>
  <si>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</si>
  <si>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</si>
  <si>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</si>
  <si>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</si>
  <si>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</si>
  <si>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</si>
  <si>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</si>
  <si>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</si>
  <si>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</si>
  <si>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</si>
  <si>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</si>
  <si>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</si>
  <si>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</si>
  <si>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</si>
  <si>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</si>
  <si>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</si>
  <si>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</si>
  <si>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</si>
  <si>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</si>
  <si>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</si>
  <si>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</si>
  <si>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</si>
  <si>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</si>
  <si>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</si>
  <si>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</si>
  <si>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</si>
  <si>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</si>
  <si>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</si>
  <si>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</si>
  <si>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</si>
  <si>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</si>
  <si>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</si>
  <si>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</si>
  <si>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</si>
  <si>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</si>
  <si>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</si>
  <si>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</si>
  <si>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</si>
  <si>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</si>
  <si>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</si>
  <si>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</si>
  <si>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</si>
  <si>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</si>
  <si>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</si>
  <si>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</si>
  <si>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</si>
  <si>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</si>
  <si>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</si>
  <si>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</si>
  <si>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</si>
  <si>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</si>
  <si>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</si>
  <si>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</si>
  <si>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</si>
  <si>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</si>
  <si>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</si>
  <si>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</si>
  <si>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</si>
  <si>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</si>
  <si>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</si>
  <si>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</si>
  <si>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</si>
  <si>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</si>
  <si>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</si>
  <si>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</si>
  <si>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</si>
  <si>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</si>
  <si>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</si>
  <si>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</si>
  <si>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</si>
  <si>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</si>
  <si>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</si>
  <si>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</si>
  <si>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</si>
  <si>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</si>
  <si>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</si>
  <si>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</si>
  <si>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</si>
  <si>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</si>
  <si>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</si>
  <si>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</si>
  <si>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</si>
  <si>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</si>
  <si>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</si>
  <si>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</si>
  <si>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</si>
  <si>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</si>
  <si>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</si>
  <si>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</si>
  <si>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</si>
  <si>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</si>
  <si>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</si>
  <si>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</si>
  <si>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</si>
  <si>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</si>
  <si>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</si>
  <si>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</si>
  <si>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</si>
  <si>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</si>
  <si>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</si>
  <si>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</si>
  <si>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</si>
  <si>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</si>
  <si>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</si>
  <si>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</si>
  <si>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</si>
  <si>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</si>
  <si>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</si>
  <si>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</si>
  <si>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</si>
  <si>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</si>
  <si>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</si>
  <si>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</si>
  <si>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</si>
  <si>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</si>
  <si>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</si>
  <si>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</si>
  <si>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</si>
  <si>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</si>
  <si>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</si>
  <si>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</si>
  <si>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</si>
  <si>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</si>
  <si>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</si>
  <si>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</si>
  <si>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</si>
  <si>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</si>
  <si>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</si>
  <si>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</si>
  <si>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</si>
  <si>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</si>
  <si>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</si>
  <si>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</si>
  <si>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</si>
  <si>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</si>
  <si>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</si>
  <si>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</si>
  <si>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</si>
  <si>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</si>
  <si>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</si>
  <si>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</si>
  <si>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</si>
  <si>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</si>
  <si>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</si>
  <si>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</si>
  <si>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</si>
  <si>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</si>
  <si>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</si>
  <si>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</si>
  <si>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</si>
  <si>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</si>
  <si>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</si>
  <si>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</si>
  <si>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</si>
  <si>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</si>
  <si>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</si>
  <si>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</si>
  <si>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</si>
  <si>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</si>
  <si>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</si>
  <si>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</si>
  <si>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</si>
  <si>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</si>
  <si>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</si>
  <si>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</si>
  <si>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</si>
  <si>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</si>
  <si>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</si>
  <si>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</si>
  <si>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</si>
  <si>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</si>
  <si>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</si>
  <si>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</si>
  <si>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</si>
  <si>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</si>
  <si>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</si>
  <si>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</si>
  <si>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</si>
  <si>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</si>
  <si>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</si>
  <si>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</si>
  <si>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</si>
  <si>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</si>
  <si>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</si>
  <si>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</si>
  <si>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</si>
  <si>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</si>
  <si>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</si>
  <si>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</si>
  <si>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</si>
  <si>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</si>
  <si>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</si>
  <si>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</si>
  <si>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</si>
  <si>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</si>
  <si>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</si>
  <si>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</si>
  <si>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</si>
  <si>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</si>
  <si>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</si>
  <si>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</si>
  <si>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</si>
  <si>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</si>
  <si>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</si>
  <si>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</si>
  <si>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</si>
  <si>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</si>
  <si>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</si>
  <si>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</si>
  <si>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</si>
  <si>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</si>
  <si>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</si>
  <si>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</si>
  <si>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</si>
  <si>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</si>
  <si>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</si>
  <si>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</si>
  <si>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</si>
  <si>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</si>
  <si>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</si>
  <si>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</si>
  <si>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</si>
  <si>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</si>
  <si>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</si>
  <si>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</si>
  <si>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</si>
  <si>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</si>
  <si>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</si>
  <si>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</si>
  <si>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</si>
  <si>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</si>
  <si>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</si>
  <si>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</si>
  <si>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</si>
  <si>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</si>
  <si>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</si>
  <si>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</si>
  <si>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</si>
  <si>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</si>
  <si>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</si>
  <si>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</si>
  <si>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</si>
  <si>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</si>
  <si>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</si>
  <si>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</si>
  <si>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</si>
  <si>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</si>
  <si>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</si>
  <si>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</si>
  <si>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</si>
  <si>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</si>
  <si>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</si>
  <si>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</si>
  <si>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</si>
  <si>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</si>
  <si>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</si>
  <si>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</si>
  <si>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</si>
  <si>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</si>
  <si>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</si>
  <si>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</si>
  <si>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</si>
  <si>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</si>
  <si>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</si>
  <si>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</si>
  <si>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</si>
  <si>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</si>
  <si>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</si>
  <si>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</si>
  <si>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</si>
  <si>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</si>
  <si>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</si>
  <si>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</si>
  <si>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</si>
  <si>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</si>
  <si>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</si>
  <si>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</si>
  <si>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</si>
  <si>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</si>
  <si>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</si>
  <si>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</si>
  <si>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</si>
  <si>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</si>
  <si>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</si>
  <si>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</si>
  <si>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</si>
  <si>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</si>
  <si>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</si>
  <si>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</si>
  <si>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</si>
  <si>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</si>
  <si>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</si>
  <si>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</si>
  <si>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</si>
  <si>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</si>
  <si>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</si>
  <si>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</si>
  <si>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</si>
  <si>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</si>
  <si>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</si>
  <si>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</si>
  <si>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</si>
  <si>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</si>
  <si>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</si>
  <si>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</si>
  <si>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</si>
  <si>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</si>
  <si>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</si>
  <si>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</si>
  <si>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</si>
  <si>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</si>
  <si>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</si>
  <si>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</si>
  <si>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</si>
  <si>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</si>
  <si>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</si>
  <si>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</si>
  <si>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</si>
  <si>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</si>
  <si>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</si>
  <si>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</si>
  <si>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</si>
  <si>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</si>
  <si>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</si>
  <si>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</si>
  <si>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</si>
  <si>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</si>
  <si>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</si>
  <si>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</si>
  <si>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</si>
  <si>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</si>
  <si>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</si>
  <si>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</si>
  <si>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</si>
  <si>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</si>
  <si>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</si>
  <si>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</si>
  <si>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</si>
  <si>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</si>
  <si>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</si>
  <si>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</si>
  <si>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</si>
  <si>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</si>
  <si>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</si>
  <si>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</si>
  <si>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</si>
  <si>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</si>
  <si>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</si>
  <si>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</si>
  <si>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</si>
  <si>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</si>
  <si>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</si>
  <si>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</si>
  <si>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</si>
  <si>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</si>
  <si>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</si>
  <si>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</si>
  <si>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</si>
  <si>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</si>
  <si>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</si>
  <si>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</si>
  <si>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</si>
  <si>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</si>
  <si>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</si>
  <si>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</si>
  <si>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</si>
  <si>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</si>
  <si>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</si>
  <si>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</si>
  <si>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</si>
  <si>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</si>
  <si>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</si>
  <si>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</si>
  <si>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</si>
  <si>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</si>
  <si>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</si>
  <si>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</si>
  <si>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</si>
  <si>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</si>
  <si>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</si>
  <si>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</si>
  <si>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</si>
  <si>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</si>
  <si>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</si>
  <si>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</si>
  <si>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</si>
  <si>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</si>
  <si>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</si>
  <si>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</si>
  <si>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</si>
  <si>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</si>
  <si>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</si>
  <si>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</si>
  <si>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</si>
  <si>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</si>
  <si>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</si>
  <si>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</si>
  <si>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</si>
  <si>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</si>
  <si>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</si>
  <si>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</si>
  <si>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</si>
  <si>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</si>
  <si>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</si>
  <si>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</si>
  <si>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</si>
  <si>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</si>
  <si>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</si>
  <si>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</si>
  <si>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</si>
  <si>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</si>
  <si>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</si>
  <si>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</si>
  <si>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</si>
  <si>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</si>
  <si>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</si>
  <si>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</si>
  <si>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</si>
  <si>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</si>
  <si>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</si>
  <si>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</si>
  <si>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</si>
  <si>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</si>
  <si>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</si>
  <si>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</si>
  <si>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</si>
  <si>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</si>
  <si>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</si>
  <si>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</si>
  <si>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</si>
  <si>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</si>
  <si>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</si>
  <si>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</si>
  <si>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</si>
  <si>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</si>
  <si>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</si>
  <si>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</si>
  <si>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</si>
  <si>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</si>
  <si>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</si>
  <si>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</si>
  <si>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</si>
  <si>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</si>
  <si>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</si>
  <si>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</si>
  <si>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</si>
  <si>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</si>
  <si>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</si>
  <si>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</si>
  <si>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</si>
  <si>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</si>
  <si>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</si>
  <si>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</si>
  <si>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</si>
  <si>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</si>
  <si>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</si>
  <si>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</si>
  <si>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</si>
  <si>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</si>
  <si>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</si>
  <si>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</si>
  <si>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</si>
  <si>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</si>
  <si>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</si>
  <si>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</si>
  <si>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</si>
  <si>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</si>
  <si>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</si>
  <si>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</si>
  <si>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</si>
  <si>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</si>
  <si>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</si>
  <si>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</si>
  <si>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</si>
  <si>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</si>
  <si>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</si>
  <si>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</si>
  <si>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</si>
  <si>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</si>
  <si>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</si>
  <si>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</si>
  <si>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</si>
  <si>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</si>
  <si>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</si>
  <si>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</si>
  <si>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</si>
  <si>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</si>
  <si>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</si>
  <si>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</si>
  <si>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</si>
  <si>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</si>
  <si>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</si>
  <si>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</si>
  <si>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</si>
  <si>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</si>
  <si>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</si>
  <si>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</si>
  <si>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</si>
  <si>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</si>
  <si>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</si>
  <si>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</si>
  <si>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</si>
  <si>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</si>
  <si>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</si>
  <si>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</si>
  <si>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</si>
  <si>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</si>
  <si>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</si>
  <si>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</si>
  <si>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</si>
  <si>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</si>
  <si>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</si>
  <si>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</si>
  <si>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</si>
  <si>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</si>
  <si>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</si>
  <si>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</si>
  <si>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</si>
  <si>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</si>
  <si>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</si>
  <si>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</si>
  <si>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</si>
  <si>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</si>
  <si>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</si>
  <si>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</si>
  <si>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</si>
  <si>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</si>
  <si>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</si>
  <si>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</si>
  <si>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</si>
  <si>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</si>
  <si>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</si>
  <si>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</si>
  <si>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</si>
  <si>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</si>
  <si>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</si>
  <si>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</si>
  <si>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</si>
  <si>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</si>
  <si>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</si>
  <si>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</si>
  <si>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</si>
  <si>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</si>
  <si>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</si>
  <si>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</si>
  <si>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</si>
  <si>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</si>
  <si>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</si>
  <si>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</si>
  <si>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</si>
  <si>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</si>
  <si>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</si>
  <si>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</si>
  <si>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</si>
  <si>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</si>
  <si>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</si>
  <si>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</si>
  <si>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</si>
  <si>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</si>
  <si>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</si>
  <si>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</si>
  <si>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</si>
  <si>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</si>
  <si>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</si>
  <si>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</si>
  <si>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</si>
  <si>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</si>
  <si>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</si>
  <si>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</si>
  <si>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</si>
  <si>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</si>
  <si>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</si>
  <si>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</si>
  <si>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</si>
  <si>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</si>
  <si>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</si>
  <si>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</si>
  <si>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</si>
  <si>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</si>
  <si>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</si>
  <si>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</si>
  <si>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</si>
  <si>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</si>
  <si>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</si>
  <si>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</si>
  <si>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</si>
  <si>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</si>
  <si>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</si>
  <si>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</si>
  <si>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</si>
  <si>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</si>
  <si>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</si>
  <si>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</si>
  <si>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</si>
  <si>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</si>
  <si>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</si>
  <si>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</si>
  <si>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</si>
  <si>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</si>
  <si>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</si>
  <si>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</si>
  <si>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</si>
  <si>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</si>
  <si>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</si>
  <si>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</si>
  <si>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</si>
  <si>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</si>
  <si>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</si>
  <si>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</si>
  <si>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</si>
  <si>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</si>
  <si>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</si>
  <si>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</si>
  <si>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</si>
  <si>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</si>
  <si>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</si>
  <si>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</si>
  <si>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</si>
  <si>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</si>
  <si>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</si>
  <si>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</si>
  <si>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</si>
  <si>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</si>
  <si>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</si>
  <si>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</si>
  <si>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</si>
  <si>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</si>
  <si>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</si>
  <si>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</si>
  <si>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</si>
  <si>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</si>
  <si>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</si>
  <si>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</si>
  <si>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</si>
  <si>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</si>
  <si>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</si>
  <si>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</si>
  <si>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</si>
  <si>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</si>
  <si>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</si>
  <si>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</si>
  <si>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</si>
  <si>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</si>
  <si>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</si>
  <si>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</si>
  <si>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</si>
  <si>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</si>
  <si>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</si>
  <si>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</si>
  <si>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</si>
  <si>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</si>
  <si>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</si>
  <si>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</si>
  <si>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</si>
  <si>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</si>
  <si>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</si>
  <si>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</si>
  <si>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</si>
  <si>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</si>
  <si>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</si>
  <si>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</si>
  <si>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</si>
  <si>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</si>
  <si>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</si>
  <si>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</si>
  <si>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</si>
  <si>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</si>
  <si>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</si>
  <si>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</si>
  <si>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</si>
  <si>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</si>
  <si>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</si>
  <si>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</si>
  <si>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</si>
  <si>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</si>
  <si>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</si>
  <si>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</si>
  <si>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</si>
  <si>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</si>
  <si>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</si>
  <si>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</si>
  <si>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</si>
  <si>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</si>
  <si>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</si>
  <si>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</si>
  <si>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</si>
  <si>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</si>
  <si>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</si>
  <si>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</si>
  <si>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</si>
  <si>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</si>
  <si>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</si>
  <si>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</si>
  <si>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</si>
  <si>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</si>
  <si>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</si>
  <si>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</si>
  <si>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</si>
  <si>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</si>
  <si>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</si>
  <si>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</si>
  <si>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</si>
  <si>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</si>
  <si>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</si>
  <si>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</si>
  <si>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</si>
  <si>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</si>
  <si>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</si>
  <si>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</si>
  <si>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</si>
  <si>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</si>
  <si>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</si>
  <si>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</si>
  <si>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</si>
  <si>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</si>
  <si>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</si>
  <si>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</si>
  <si>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</si>
  <si>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</si>
  <si>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</si>
  <si>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</si>
  <si>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</si>
  <si>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</si>
  <si>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</si>
  <si>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</si>
  <si>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</si>
  <si>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</si>
  <si>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</si>
  <si>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</si>
  <si>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</si>
  <si>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</si>
  <si>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</si>
  <si>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</si>
  <si>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</si>
  <si>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</si>
  <si>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</si>
  <si>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</si>
  <si>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</si>
  <si>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</si>
  <si>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</si>
  <si>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</si>
  <si>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</si>
  <si>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</si>
  <si>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</si>
  <si>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</si>
  <si>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</si>
  <si>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</si>
  <si>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</si>
  <si>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</si>
  <si>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</si>
  <si>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</si>
  <si>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</si>
  <si>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</si>
  <si>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</si>
  <si>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</si>
  <si>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</si>
  <si>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</si>
  <si>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</si>
  <si>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</si>
  <si>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</si>
  <si>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</si>
  <si>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</si>
  <si>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</si>
  <si>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</si>
  <si>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</si>
  <si>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</si>
  <si>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</si>
  <si>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</si>
  <si>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</si>
  <si>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</si>
  <si>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</si>
  <si>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</si>
  <si>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</si>
  <si>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</si>
  <si>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</si>
  <si>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</si>
  <si>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</si>
  <si>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</si>
  <si>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</si>
  <si>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</si>
  <si>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</si>
  <si>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</si>
  <si>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</si>
  <si>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</si>
  <si>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</si>
  <si>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</si>
  <si>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</si>
  <si>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</si>
  <si>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</si>
  <si>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</si>
  <si>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</si>
  <si>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</si>
  <si>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</si>
  <si>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</si>
  <si>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</si>
  <si>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</si>
  <si>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</si>
  <si>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</si>
  <si>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</si>
  <si>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</si>
  <si>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</si>
  <si>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</si>
  <si>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</si>
  <si>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</si>
  <si>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</si>
  <si>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</si>
  <si>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</si>
  <si>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</si>
  <si>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</si>
  <si>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</si>
  <si>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</si>
  <si>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</si>
  <si>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</si>
  <si>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</si>
  <si>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</si>
  <si>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</si>
  <si>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</si>
  <si>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</si>
  <si>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</si>
  <si>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</si>
  <si>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</si>
  <si>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</si>
  <si>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</si>
  <si>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</si>
  <si>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</si>
  <si>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</si>
  <si>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</si>
  <si>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</si>
  <si>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</si>
  <si>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</si>
  <si>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</si>
  <si>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</si>
  <si>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</si>
  <si>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</si>
  <si>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</si>
  <si>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</si>
  <si>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</si>
  <si>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</si>
  <si>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</si>
  <si>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</si>
  <si>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</si>
  <si>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</si>
  <si>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</si>
  <si>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</si>
  <si>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</si>
  <si>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</si>
  <si>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</si>
  <si>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</si>
  <si>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</si>
  <si>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</si>
  <si>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</si>
  <si>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</si>
  <si>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</si>
  <si>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</si>
  <si>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</si>
  <si>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</si>
  <si>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</si>
  <si>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</si>
  <si>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</si>
  <si>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</si>
  <si>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</si>
  <si>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</si>
  <si>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</si>
  <si>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</si>
  <si>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</si>
  <si>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</si>
  <si>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</si>
  <si>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</si>
  <si>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</si>
  <si>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</si>
  <si>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</si>
  <si>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</si>
  <si>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</si>
  <si>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</si>
  <si>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</si>
  <si>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</si>
  <si>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</si>
  <si>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</si>
  <si>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</si>
  <si>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</si>
  <si>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</si>
  <si>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</si>
  <si>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</si>
  <si>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</si>
  <si>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</si>
  <si>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</si>
  <si>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</si>
  <si>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</si>
  <si>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</si>
  <si>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</si>
  <si>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</si>
  <si>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</si>
  <si>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</si>
  <si>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</si>
  <si>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</si>
  <si>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</si>
  <si>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</si>
  <si>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</si>
  <si>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</si>
  <si>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</si>
  <si>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</si>
  <si>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</si>
  <si>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</si>
  <si>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</si>
  <si>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</si>
  <si>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</si>
  <si>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</si>
  <si>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</si>
  <si>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</si>
  <si>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</si>
  <si>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</si>
  <si>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</si>
  <si>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</si>
  <si>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</si>
  <si>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</si>
  <si>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</si>
  <si>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</si>
  <si>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</si>
  <si>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</si>
  <si>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</si>
  <si>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</si>
  <si>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</si>
  <si>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</si>
  <si>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</si>
  <si>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</si>
  <si>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</si>
  <si>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</si>
  <si>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</si>
  <si>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</si>
  <si>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</si>
  <si>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</si>
  <si>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</si>
  <si>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</si>
  <si>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</si>
  <si>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</si>
  <si>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</si>
  <si>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</si>
  <si>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</si>
  <si>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</si>
  <si>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</si>
  <si>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</si>
  <si>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</si>
  <si>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</si>
  <si>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</si>
  <si>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</si>
  <si>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</si>
  <si>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</si>
  <si>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</si>
  <si>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</si>
  <si>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</si>
  <si>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</si>
  <si>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</si>
  <si>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</si>
  <si>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</si>
  <si>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</si>
  <si>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</si>
  <si>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</si>
  <si>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</si>
  <si>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</si>
  <si>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</si>
  <si>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</si>
  <si>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</si>
  <si>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</si>
  <si>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</si>
  <si>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</si>
  <si>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</si>
  <si>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</si>
  <si>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</si>
  <si>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</si>
  <si>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</si>
  <si>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</si>
  <si>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</si>
  <si>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</si>
  <si>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</si>
  <si>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</si>
  <si>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</si>
  <si>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</si>
  <si>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</si>
  <si>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</si>
  <si>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</si>
  <si>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</si>
  <si>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</si>
  <si>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</si>
  <si>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</si>
  <si>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</si>
  <si>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</si>
  <si>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</si>
  <si>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</si>
  <si>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</si>
  <si>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</si>
  <si>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</si>
  <si>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</si>
  <si>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</si>
  <si>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</si>
  <si>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</si>
  <si>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</si>
  <si>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</si>
  <si>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</si>
  <si>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</si>
  <si>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</si>
  <si>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</si>
  <si>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</si>
  <si>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</si>
  <si>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</si>
  <si>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</si>
  <si>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</si>
  <si>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</si>
  <si>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</si>
  <si>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</si>
  <si>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</si>
  <si>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</si>
  <si>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</si>
  <si>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</si>
  <si>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</si>
  <si>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</si>
  <si>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</si>
  <si>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</si>
  <si>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</si>
  <si>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</si>
  <si>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</si>
  <si>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</si>
  <si>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</si>
  <si>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</si>
  <si>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</si>
  <si>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</si>
  <si>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</si>
  <si>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</si>
  <si>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</si>
  <si>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</si>
  <si>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</si>
  <si>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</si>
  <si>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</si>
  <si>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</si>
  <si>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</si>
  <si>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</si>
  <si>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</si>
  <si>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</si>
  <si>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</si>
  <si>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</si>
  <si>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</si>
  <si>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</si>
  <si>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</si>
  <si>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</si>
  <si>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</si>
  <si>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</si>
  <si>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</si>
  <si>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</si>
  <si>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</si>
  <si>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</si>
  <si>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</si>
  <si>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</si>
  <si>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</si>
  <si>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</si>
  <si>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</si>
  <si>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</si>
  <si>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</si>
  <si>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</si>
  <si>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</si>
  <si>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</si>
  <si>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</si>
  <si>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</si>
  <si>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</si>
  <si>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</si>
  <si>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</si>
  <si>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</si>
  <si>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</si>
  <si>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</si>
  <si>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</si>
  <si>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</si>
  <si>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</si>
  <si>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</si>
  <si>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</si>
  <si>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</si>
  <si>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</si>
  <si>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</si>
  <si>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</si>
  <si>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</si>
  <si>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</si>
  <si>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</si>
  <si>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</si>
  <si>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</si>
  <si>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</si>
  <si>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</si>
  <si>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</si>
  <si>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</si>
  <si>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</si>
  <si>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</si>
  <si>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</si>
  <si>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</si>
  <si>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</si>
  <si>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</si>
  <si>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</si>
  <si>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</si>
  <si>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</si>
  <si>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</si>
  <si>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</si>
  <si>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</si>
  <si>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</si>
  <si>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</si>
  <si>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</si>
  <si>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</si>
  <si>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</si>
  <si>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</si>
  <si>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</si>
  <si>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</si>
  <si>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</si>
  <si>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</si>
  <si>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</si>
  <si>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</si>
  <si>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</si>
  <si>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</si>
  <si>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</si>
  <si>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</si>
  <si>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</si>
  <si>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</si>
  <si>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</si>
  <si>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</si>
  <si>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</si>
  <si>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</si>
  <si>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</si>
  <si>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</si>
  <si>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</si>
  <si>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</si>
  <si>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</si>
  <si>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</si>
  <si>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</si>
  <si>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</si>
  <si>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</si>
  <si>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</si>
  <si>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</si>
  <si>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</si>
  <si>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</si>
  <si>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</si>
  <si>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</si>
  <si>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</si>
  <si>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</si>
  <si>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</si>
  <si>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</si>
  <si>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</si>
  <si>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</si>
  <si>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</si>
  <si>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</si>
  <si>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</si>
  <si>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</si>
  <si>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</si>
  <si>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</si>
  <si>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</si>
  <si>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</si>
  <si>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</si>
  <si>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</si>
  <si>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</si>
  <si>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</si>
  <si>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</si>
  <si>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</si>
  <si>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</si>
  <si>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</si>
  <si>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</si>
  <si>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</si>
  <si>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</si>
  <si>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</si>
  <si>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</si>
  <si>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</si>
  <si>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</si>
  <si>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</si>
  <si>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</si>
  <si>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</si>
  <si>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</si>
  <si>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</si>
  <si>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</si>
  <si>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</si>
  <si>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</si>
  <si>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</si>
  <si>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</si>
  <si>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</si>
  <si>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</si>
  <si>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</si>
  <si>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</si>
  <si>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</si>
  <si>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</si>
  <si>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</si>
  <si>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</si>
  <si>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</si>
  <si>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</si>
  <si>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</si>
  <si>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</si>
  <si>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</si>
  <si>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</si>
  <si>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</si>
  <si>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</si>
  <si>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</si>
  <si>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</si>
  <si>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</si>
  <si>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</si>
  <si>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</si>
  <si>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</si>
  <si>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</si>
  <si>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</si>
  <si>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</si>
  <si>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</si>
  <si>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</si>
  <si>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</si>
  <si>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</si>
  <si>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</si>
  <si>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</si>
  <si>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</si>
  <si>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</si>
  <si>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</si>
  <si>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</si>
  <si>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</si>
  <si>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</si>
  <si>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</si>
  <si>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</si>
  <si>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</si>
  <si>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</si>
  <si>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</si>
  <si>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</si>
  <si>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</si>
  <si>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</si>
  <si>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</si>
  <si>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</si>
  <si>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</si>
  <si>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</si>
  <si>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</si>
  <si>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</si>
  <si>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</si>
  <si>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</si>
  <si>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</si>
  <si>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</si>
  <si>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</si>
  <si>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</si>
  <si>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</si>
  <si>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</si>
  <si>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</si>
  <si>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</si>
  <si>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</si>
  <si>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</si>
  <si>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</si>
  <si>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</si>
  <si>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</si>
  <si>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</si>
  <si>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</si>
  <si>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</si>
  <si>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</si>
  <si>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</si>
  <si>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</si>
  <si>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</si>
  <si>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</si>
  <si>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</si>
  <si>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</si>
  <si>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</si>
  <si>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</si>
  <si>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</si>
  <si>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</si>
  <si>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</si>
  <si>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</si>
  <si>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</si>
  <si>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</si>
  <si>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</si>
  <si>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</si>
  <si>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</si>
  <si>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</si>
  <si>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</si>
  <si>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</si>
  <si>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</si>
  <si>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</si>
  <si>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</si>
  <si>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</si>
  <si>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</si>
  <si>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</si>
  <si>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</si>
  <si>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</si>
  <si>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</si>
  <si>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</si>
  <si>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</si>
  <si>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</si>
  <si>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</si>
  <si>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</si>
  <si>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</si>
  <si>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</si>
  <si>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</si>
  <si>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</si>
  <si>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</si>
  <si>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</si>
  <si>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</si>
  <si>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</si>
  <si>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</si>
  <si>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</si>
  <si>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</si>
  <si>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</si>
  <si>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</si>
  <si>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</si>
  <si>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</si>
  <si>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</si>
  <si>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</si>
  <si>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</si>
  <si>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</si>
  <si>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</si>
  <si>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</si>
  <si>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</si>
  <si>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</si>
  <si>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</si>
  <si>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</si>
  <si>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</si>
  <si>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</si>
  <si>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</si>
  <si>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</si>
  <si>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</si>
  <si>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</si>
  <si>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</si>
  <si>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</si>
  <si>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</si>
  <si>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</si>
  <si>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</si>
  <si>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</si>
  <si>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</si>
  <si>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</si>
  <si>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</si>
  <si>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</si>
  <si>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</si>
  <si>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</si>
  <si>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</si>
  <si>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</si>
  <si>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</si>
  <si>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</si>
  <si>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</si>
  <si>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</si>
  <si>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</si>
  <si>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</si>
  <si>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</si>
  <si>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</si>
  <si>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</si>
  <si>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</si>
  <si>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</si>
  <si>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</si>
  <si>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</si>
  <si>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</si>
  <si>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</si>
  <si>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</si>
  <si>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</si>
  <si>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</si>
  <si>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</si>
  <si>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</si>
  <si>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</si>
  <si>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</si>
  <si>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</si>
  <si>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</si>
  <si>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</si>
  <si>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</si>
  <si>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</si>
  <si>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</si>
  <si>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</si>
  <si>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</si>
  <si>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</si>
  <si>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</si>
  <si>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</si>
  <si>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</si>
  <si>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</si>
  <si>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</si>
  <si>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</si>
  <si>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</si>
  <si>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</si>
  <si>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</si>
  <si>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</si>
  <si>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</si>
  <si>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</si>
  <si>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</si>
  <si>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</si>
  <si>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</si>
  <si>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</si>
  <si>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</si>
  <si>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</si>
  <si>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</si>
  <si>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</si>
  <si>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</si>
  <si>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</si>
  <si>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</si>
  <si>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</si>
  <si>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</si>
  <si>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</si>
  <si>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</si>
  <si>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</si>
  <si>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</si>
  <si>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</si>
  <si>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</si>
  <si>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</si>
  <si>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</si>
  <si>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</si>
  <si>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</si>
  <si>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</si>
  <si>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</si>
  <si>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</si>
  <si>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</si>
  <si>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</si>
  <si>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</si>
  <si>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</si>
  <si>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</si>
  <si>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</si>
  <si>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</si>
  <si>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</si>
  <si>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</si>
  <si>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</si>
  <si>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</si>
  <si>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</si>
  <si>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</si>
  <si>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</si>
  <si>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</si>
  <si>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</si>
  <si>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</si>
  <si>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</si>
  <si>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</si>
  <si>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</si>
  <si>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</si>
  <si>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</si>
  <si>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</si>
  <si>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</si>
  <si>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</si>
  <si>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</si>
  <si>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</si>
  <si>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</si>
  <si>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</si>
  <si>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</si>
  <si>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</si>
  <si>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</si>
  <si>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</si>
  <si>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</si>
  <si>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</si>
  <si>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</si>
  <si>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</si>
  <si>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</si>
  <si>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</si>
  <si>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</si>
  <si>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</si>
  <si>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</si>
  <si>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</si>
  <si>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</si>
  <si>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</si>
  <si>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</si>
  <si>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</si>
  <si>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</si>
  <si>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</si>
  <si>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</si>
  <si>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</si>
  <si>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</si>
  <si>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</si>
  <si>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</si>
  <si>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</si>
  <si>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</si>
  <si>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</si>
  <si>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</si>
  <si>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</si>
  <si>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</si>
  <si>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</si>
  <si>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</si>
  <si>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</si>
  <si>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</si>
  <si>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</si>
  <si>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</si>
  <si>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</si>
  <si>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</si>
  <si>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</si>
  <si>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</si>
  <si>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</si>
  <si>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</si>
  <si>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</si>
  <si>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</si>
  <si>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</si>
  <si>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</si>
  <si>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</si>
  <si>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</si>
  <si>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</si>
  <si>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</si>
  <si>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</si>
  <si>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</si>
  <si>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</si>
  <si>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</si>
  <si>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</si>
  <si>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</si>
  <si>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</si>
  <si>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</si>
  <si>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</si>
  <si>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</si>
  <si>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</si>
  <si>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</si>
  <si>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</si>
  <si>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</si>
  <si>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</si>
  <si>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</si>
  <si>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</si>
  <si>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</si>
  <si>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</si>
  <si>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</si>
  <si>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</si>
  <si>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</si>
  <si>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</si>
  <si>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</si>
  <si>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</si>
  <si>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</si>
  <si>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</si>
  <si>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</si>
  <si>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</si>
  <si>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</si>
  <si>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</si>
  <si>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</si>
  <si>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</si>
  <si>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</si>
  <si>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</si>
  <si>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</si>
  <si>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</si>
  <si>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</si>
  <si>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</si>
  <si>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</si>
  <si>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</si>
  <si>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</si>
  <si>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</si>
  <si>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</si>
  <si>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</si>
  <si>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</si>
  <si>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</si>
  <si>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</si>
  <si>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</si>
  <si>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</si>
  <si>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</si>
  <si>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</si>
  <si>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</si>
  <si>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</si>
  <si>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</si>
  <si>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</si>
  <si>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</si>
  <si>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</si>
  <si>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</si>
  <si>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</si>
  <si>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</si>
  <si>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</si>
  <si>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</si>
  <si>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</si>
  <si>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</si>
  <si>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</si>
  <si>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</si>
  <si>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</si>
  <si>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</si>
  <si>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</si>
  <si>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</si>
  <si>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</si>
  <si>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</si>
  <si>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</si>
  <si>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</si>
  <si>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</si>
  <si>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</si>
  <si>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</si>
  <si>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</si>
  <si>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</si>
  <si>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</si>
  <si>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</si>
  <si>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</si>
  <si>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</si>
  <si>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</si>
  <si>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</si>
  <si>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</si>
  <si>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</si>
  <si>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</si>
  <si>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</si>
  <si>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</si>
  <si>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</si>
  <si>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</si>
  <si>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</si>
  <si>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</si>
  <si>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</si>
  <si>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</si>
  <si>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</si>
  <si>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</si>
  <si>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</si>
  <si>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</si>
  <si>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</si>
  <si>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</si>
  <si>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</si>
  <si>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</si>
  <si>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</si>
  <si>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</si>
  <si>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</si>
  <si>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</si>
  <si>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</si>
  <si>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</si>
  <si>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</si>
  <si>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</si>
  <si>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</si>
  <si>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</si>
  <si>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</si>
  <si>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</si>
  <si>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</si>
  <si>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</si>
  <si>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</si>
  <si>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</si>
  <si>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</si>
  <si>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</si>
  <si>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</si>
  <si>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</si>
  <si>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</si>
  <si>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</si>
  <si>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</si>
  <si>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</si>
  <si>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</si>
  <si>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</si>
  <si>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</si>
  <si>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</si>
  <si>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</si>
  <si>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</si>
  <si>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</si>
  <si>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</si>
  <si>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</si>
  <si>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</si>
  <si>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</si>
  <si>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</si>
  <si>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</si>
  <si>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</si>
  <si>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</si>
  <si>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</si>
  <si>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</si>
  <si>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</si>
  <si>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</si>
  <si>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</si>
  <si>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</si>
  <si>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</si>
  <si>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</si>
  <si>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</si>
  <si>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</si>
  <si>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</si>
  <si>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</si>
  <si>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</si>
  <si>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</si>
  <si>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</si>
  <si>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</si>
  <si>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</si>
  <si>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</si>
  <si>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</si>
  <si>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</si>
  <si>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</si>
  <si>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</si>
  <si>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</si>
  <si>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</si>
  <si>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</si>
  <si>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</si>
  <si>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</si>
  <si>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</si>
  <si>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</si>
  <si>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</si>
  <si>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</si>
  <si>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</si>
  <si>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</si>
  <si>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</si>
  <si>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</si>
  <si>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</si>
  <si>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</si>
  <si>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</si>
  <si>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</si>
  <si>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</si>
  <si>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</si>
  <si>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</si>
  <si>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</si>
  <si>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</si>
  <si>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</si>
  <si>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</si>
  <si>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</si>
  <si>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</si>
  <si>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</si>
  <si>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</si>
  <si>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</si>
  <si>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</si>
  <si>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</si>
  <si>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</si>
  <si>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</si>
  <si>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</si>
  <si>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</si>
  <si>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</si>
  <si>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</si>
  <si>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</si>
  <si>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</si>
  <si>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</si>
  <si>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</si>
  <si>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</si>
  <si>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</si>
  <si>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</si>
  <si>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</si>
  <si>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</si>
  <si>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</si>
  <si>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</si>
  <si>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</si>
  <si>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</si>
  <si>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</si>
  <si>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</si>
  <si>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</si>
  <si>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</si>
  <si>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</si>
  <si>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</si>
  <si>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</si>
  <si>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</si>
  <si>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</si>
  <si>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</si>
  <si>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</si>
  <si>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</si>
  <si>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</si>
  <si>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</si>
  <si>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</si>
  <si>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</si>
  <si>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</si>
  <si>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</si>
  <si>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</si>
  <si>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</si>
  <si>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</si>
  <si>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</si>
  <si>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</si>
  <si>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</si>
  <si>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</si>
  <si>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</si>
  <si>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</si>
  <si>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</si>
  <si>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</si>
  <si>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</si>
  <si>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</si>
  <si>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</si>
  <si>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</si>
  <si>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</si>
  <si>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</si>
  <si>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</si>
  <si>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</si>
  <si>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</si>
  <si>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</si>
  <si>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</si>
  <si>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</si>
  <si>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</si>
  <si>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</si>
  <si>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</si>
  <si>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</si>
  <si>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</si>
  <si>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</si>
  <si>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</si>
  <si>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</si>
  <si>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</si>
  <si>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</si>
  <si>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</si>
  <si>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</si>
  <si>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</si>
  <si>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</si>
  <si>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</si>
  <si>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</si>
  <si>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</si>
  <si>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</si>
  <si>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</si>
  <si>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</si>
  <si>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</si>
  <si>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</si>
  <si>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</si>
  <si>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</si>
  <si>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</si>
  <si>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</si>
  <si>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</si>
  <si>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</si>
  <si>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</si>
  <si>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</si>
  <si>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</si>
  <si>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</si>
  <si>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</si>
  <si>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</si>
  <si>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</si>
  <si>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</si>
  <si>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</si>
  <si>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</si>
  <si>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</si>
  <si>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</si>
  <si>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</si>
  <si>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</si>
  <si>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</si>
  <si>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</si>
  <si>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</si>
  <si>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</si>
  <si>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</si>
  <si>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</si>
  <si>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</si>
  <si>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</si>
  <si>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</si>
  <si>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</si>
  <si>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</si>
  <si>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</si>
  <si>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</si>
  <si>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</si>
  <si>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</si>
  <si>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</si>
  <si>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</si>
  <si>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</si>
  <si>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</si>
  <si>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</si>
  <si>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</si>
  <si>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</si>
  <si>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</si>
  <si>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</si>
  <si>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</si>
  <si>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</si>
  <si>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</si>
  <si>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</si>
  <si>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</si>
  <si>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</si>
  <si>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</si>
  <si>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</si>
  <si>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</si>
  <si>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</si>
  <si>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</si>
  <si>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</si>
  <si>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</si>
  <si>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</si>
  <si>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</si>
  <si>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</si>
  <si>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</si>
  <si>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</si>
  <si>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</si>
  <si>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</si>
  <si>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</si>
  <si>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</si>
  <si>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</si>
  <si>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</si>
  <si>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</si>
  <si>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</si>
  <si>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</si>
  <si>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</si>
  <si>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</si>
  <si>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</si>
  <si>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</si>
  <si>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</si>
  <si>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</si>
  <si>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</si>
  <si>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</si>
  <si>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</si>
  <si>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</si>
  <si>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</si>
  <si>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</si>
  <si>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</si>
  <si>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</si>
  <si>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</si>
  <si>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</si>
  <si>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</si>
  <si>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</si>
  <si>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</si>
  <si>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</si>
  <si>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</si>
  <si>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</si>
  <si>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</si>
  <si>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</si>
  <si>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</si>
  <si>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</si>
  <si>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</si>
  <si>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</si>
  <si>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</si>
  <si>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</si>
  <si>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</si>
  <si>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</si>
  <si>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</si>
  <si>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</si>
  <si>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</si>
  <si>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</si>
  <si>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</si>
  <si>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</si>
  <si>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</si>
  <si>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</si>
  <si>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</si>
  <si>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</si>
  <si>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</si>
  <si>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</si>
  <si>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</si>
  <si>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</si>
  <si>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</si>
  <si>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</si>
  <si>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</si>
  <si>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</si>
  <si>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</si>
  <si>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</si>
  <si>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</si>
  <si>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</si>
  <si>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</si>
  <si>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</si>
  <si>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</si>
  <si>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</si>
  <si>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</si>
  <si>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</si>
  <si>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</si>
  <si>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</si>
  <si>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</si>
  <si>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</si>
  <si>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</si>
  <si>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</si>
  <si>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</si>
  <si>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</si>
  <si>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</si>
  <si>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</si>
  <si>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</si>
  <si>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</si>
  <si>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</si>
  <si>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</si>
  <si>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</si>
  <si>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</si>
  <si>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</si>
  <si>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</si>
  <si>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</si>
  <si>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</si>
  <si>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</si>
  <si>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</si>
  <si>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</si>
  <si>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</si>
  <si>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</si>
  <si>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</si>
  <si>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</si>
  <si>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</si>
  <si>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</si>
  <si>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</si>
  <si>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</si>
  <si>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</si>
  <si>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</si>
  <si>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</si>
  <si>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</si>
  <si>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</si>
  <si>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</si>
  <si>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</si>
  <si>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</si>
  <si>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</si>
  <si>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</si>
  <si>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</si>
  <si>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</si>
  <si>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</si>
  <si>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</si>
  <si>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</si>
  <si>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</si>
  <si>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</si>
  <si>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</si>
  <si>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</si>
  <si>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</si>
  <si>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</si>
  <si>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</si>
  <si>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</si>
  <si>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</si>
  <si>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</si>
  <si>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</si>
  <si>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</si>
  <si>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</si>
  <si>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</si>
  <si>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</si>
  <si>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</si>
  <si>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</si>
  <si>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</si>
  <si>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</si>
  <si>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</si>
  <si>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</si>
  <si>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</si>
  <si>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</si>
  <si>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</si>
  <si>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</si>
  <si>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</si>
  <si>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</si>
  <si>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</si>
  <si>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</si>
  <si>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</si>
  <si>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</si>
  <si>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</si>
  <si>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</si>
  <si>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</si>
  <si>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</si>
  <si>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</si>
  <si>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</si>
  <si>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</si>
  <si>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</si>
  <si>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</si>
  <si>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</si>
  <si>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</si>
  <si>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</si>
  <si>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</si>
  <si>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</si>
  <si>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</si>
  <si>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</si>
  <si>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</si>
  <si>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</si>
  <si>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</si>
  <si>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</si>
  <si>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</si>
  <si>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</si>
  <si>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</si>
  <si>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</si>
  <si>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</si>
  <si>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</si>
  <si>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</si>
  <si>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</si>
  <si>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</si>
  <si>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</si>
  <si>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</si>
  <si>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</si>
  <si>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</si>
  <si>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</si>
  <si>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</si>
  <si>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</si>
  <si>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</si>
  <si>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</si>
  <si>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</si>
  <si>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</si>
  <si>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</si>
  <si>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</si>
  <si>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</si>
  <si>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</si>
  <si>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</si>
  <si>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</si>
  <si>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</si>
  <si>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</si>
  <si>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</si>
  <si>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</si>
  <si>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</si>
  <si>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</si>
  <si>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</si>
  <si>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</si>
  <si>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</si>
  <si>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</si>
  <si>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</si>
  <si>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</si>
  <si>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</si>
  <si>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</si>
  <si>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</si>
  <si>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</si>
  <si>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</si>
  <si>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</si>
  <si>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</si>
  <si>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</si>
  <si>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</si>
  <si>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</si>
  <si>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</si>
  <si>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</si>
  <si>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</si>
  <si>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</si>
  <si>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</si>
  <si>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</si>
  <si>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</si>
  <si>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</si>
  <si>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</si>
  <si>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</si>
  <si>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</si>
  <si>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</si>
  <si>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</si>
  <si>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</si>
  <si>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</si>
  <si>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</si>
  <si>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</si>
  <si>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</si>
  <si>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</si>
  <si>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</si>
  <si>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</si>
  <si>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</si>
  <si>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</si>
  <si>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</si>
  <si>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</si>
  <si>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</si>
  <si>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</si>
  <si>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</si>
  <si>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</si>
  <si>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</si>
  <si>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</si>
  <si>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</si>
  <si>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</si>
  <si>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</si>
  <si>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</si>
  <si>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</si>
  <si>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</si>
  <si>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</si>
  <si>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</si>
  <si>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</si>
  <si>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</si>
  <si>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</si>
  <si>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</si>
  <si>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</si>
  <si>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</si>
  <si>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</si>
  <si>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</si>
  <si>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</si>
  <si>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</si>
  <si>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</si>
  <si>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</si>
  <si>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</si>
  <si>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</si>
  <si>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</si>
  <si>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</si>
  <si>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</si>
  <si>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</si>
  <si>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</si>
  <si>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</si>
  <si>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</si>
  <si>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</si>
  <si>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</si>
  <si>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</si>
  <si>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</si>
  <si>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</si>
  <si>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</si>
  <si>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</si>
  <si>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</si>
  <si>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</si>
  <si>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</si>
  <si>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</si>
  <si>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</si>
  <si>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</si>
  <si>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</si>
  <si>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</si>
  <si>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</si>
  <si>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</si>
  <si>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</si>
  <si>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</si>
  <si>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</si>
  <si>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</si>
  <si>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</si>
  <si>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</si>
  <si>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</si>
  <si>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</si>
  <si>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</si>
  <si>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</si>
  <si>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</si>
  <si>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</si>
  <si>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</si>
  <si>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</si>
  <si>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</si>
  <si>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</si>
  <si>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</si>
  <si>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</si>
  <si>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</si>
  <si>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</si>
  <si>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</si>
  <si>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</si>
  <si>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</si>
  <si>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</si>
  <si>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</si>
  <si>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</si>
  <si>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</si>
  <si>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</si>
  <si>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</si>
  <si>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</si>
  <si>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</si>
  <si>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</si>
  <si>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</si>
  <si>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</si>
  <si>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</si>
  <si>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</si>
  <si>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</si>
  <si>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</si>
  <si>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</si>
  <si>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</si>
  <si>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</si>
  <si>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</si>
  <si>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</si>
  <si>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</si>
  <si>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</si>
  <si>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</si>
  <si>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</si>
  <si>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</si>
  <si>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</si>
  <si>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</si>
  <si>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</si>
  <si>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</si>
  <si>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</si>
  <si>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</si>
  <si>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</si>
  <si>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</si>
  <si>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</si>
  <si>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</si>
  <si>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</si>
  <si>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</si>
  <si>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</si>
  <si>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</si>
  <si>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</si>
  <si>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</si>
  <si>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</si>
  <si>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</si>
  <si>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</si>
  <si>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</si>
  <si>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</si>
  <si>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</si>
  <si>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</si>
  <si>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</si>
  <si>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</si>
  <si>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</si>
  <si>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</si>
  <si>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</si>
  <si>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</si>
  <si>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</si>
  <si>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</si>
  <si>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</si>
  <si>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</si>
  <si>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</si>
  <si>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</si>
  <si>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</si>
  <si>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</si>
  <si>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</si>
  <si>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</si>
  <si>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</si>
  <si>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</si>
  <si>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</si>
  <si>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</si>
  <si>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</si>
  <si>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</si>
  <si>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</si>
  <si>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</si>
  <si>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</si>
  <si>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</si>
  <si>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</si>
  <si>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</si>
  <si>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</si>
  <si>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</si>
  <si>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</si>
  <si>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</si>
  <si>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</si>
  <si>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</si>
  <si>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</si>
  <si>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</si>
  <si>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</si>
  <si>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</si>
  <si>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</si>
  <si>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</si>
  <si>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</si>
  <si>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</si>
  <si>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</si>
  <si>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</si>
  <si>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</si>
  <si>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</si>
  <si>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</si>
  <si>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</si>
  <si>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</si>
  <si>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</si>
  <si>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</si>
  <si>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</si>
  <si>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</si>
  <si>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</si>
  <si>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</si>
  <si>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</si>
  <si>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</si>
  <si>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</si>
  <si>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</si>
  <si>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</si>
  <si>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</si>
  <si>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</si>
  <si>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</si>
  <si>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</si>
  <si>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</si>
  <si>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</si>
  <si>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</si>
  <si>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</si>
  <si>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</si>
  <si>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</si>
  <si>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</si>
  <si>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</si>
  <si>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</si>
  <si>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</si>
  <si>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</si>
  <si>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</si>
  <si>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</si>
  <si>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</si>
  <si>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</si>
  <si>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</si>
  <si>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</si>
  <si>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</si>
  <si>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</si>
  <si>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</si>
  <si>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</si>
  <si>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</si>
  <si>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</si>
  <si>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</si>
  <si>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</si>
  <si>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</si>
  <si>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</si>
  <si>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</si>
  <si>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</si>
  <si>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</si>
  <si>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</si>
  <si>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</si>
  <si>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</si>
  <si>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</si>
  <si>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</si>
  <si>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</si>
  <si>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</si>
  <si>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</si>
  <si>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</si>
  <si>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</si>
  <si>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</si>
  <si>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</si>
  <si>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</si>
  <si>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</si>
  <si>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</si>
  <si>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</si>
  <si>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</si>
  <si>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</si>
  <si>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</si>
  <si>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</si>
  <si>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</si>
  <si>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</si>
  <si>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</si>
  <si>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</si>
  <si>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</si>
  <si>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</si>
  <si>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</si>
  <si>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</si>
  <si>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</si>
  <si>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</si>
  <si>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</si>
  <si>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</si>
  <si>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</si>
  <si>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</si>
  <si>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</si>
  <si>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</si>
  <si>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</si>
  <si>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</si>
  <si>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</si>
  <si>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</si>
  <si>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</si>
  <si>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</si>
  <si>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</si>
  <si>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</si>
  <si>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</si>
  <si>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</si>
  <si>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</si>
  <si>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</si>
  <si>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</si>
  <si>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</si>
  <si>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</si>
  <si>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</si>
  <si>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</si>
  <si>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</si>
  <si>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</si>
  <si>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</si>
  <si>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</si>
  <si>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</si>
  <si>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</si>
  <si>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</si>
  <si>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</si>
  <si>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</si>
  <si>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</si>
  <si>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</si>
  <si>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</si>
  <si>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</si>
  <si>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</si>
  <si>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</si>
  <si>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</si>
  <si>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</si>
  <si>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</si>
  <si>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</si>
  <si>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</si>
  <si>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</si>
  <si>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</si>
  <si>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</si>
  <si>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</si>
  <si>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</si>
  <si>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</si>
  <si>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</si>
  <si>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</si>
  <si>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</si>
  <si>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</si>
  <si>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</si>
  <si>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</si>
  <si>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</si>
  <si>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</si>
  <si>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</si>
  <si>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</si>
  <si>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</si>
  <si>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</si>
  <si>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</si>
  <si>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</si>
  <si>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</si>
  <si>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</si>
  <si>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</si>
  <si>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</si>
  <si>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</si>
  <si>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</si>
  <si>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</si>
  <si>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</si>
  <si>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</si>
  <si>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</si>
  <si>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</si>
  <si>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</si>
  <si>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</si>
  <si>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</si>
  <si>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</si>
  <si>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</si>
  <si>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</si>
  <si>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</si>
  <si>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</si>
  <si>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</si>
  <si>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</si>
  <si>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</si>
  <si>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</si>
  <si>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</si>
  <si>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</si>
  <si>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</si>
  <si>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</si>
  <si>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</si>
  <si>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</si>
  <si>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</si>
  <si>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</si>
  <si>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</si>
  <si>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</si>
  <si>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</si>
  <si>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</si>
  <si>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</si>
  <si>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</si>
  <si>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</si>
  <si>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</si>
  <si>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</si>
  <si>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</si>
  <si>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</si>
  <si>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</si>
  <si>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</si>
  <si>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</si>
  <si>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</si>
  <si>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</si>
  <si>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</si>
  <si>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</si>
  <si>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</si>
  <si>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</si>
  <si>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</si>
  <si>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</si>
  <si>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</si>
  <si>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</si>
  <si>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</si>
  <si>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</si>
  <si>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</si>
  <si>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</si>
  <si>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</si>
  <si>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</si>
  <si>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</si>
  <si>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</si>
  <si>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</si>
  <si>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</si>
  <si>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</si>
  <si>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</si>
  <si>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</si>
  <si>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</si>
  <si>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</si>
  <si>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</si>
  <si>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</si>
  <si>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</si>
  <si>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</si>
  <si>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</si>
  <si>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</si>
  <si>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</si>
  <si>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</si>
  <si>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</si>
  <si>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</si>
  <si>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</si>
  <si>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</si>
  <si>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</si>
  <si>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</si>
  <si>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</si>
  <si>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</si>
  <si>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</si>
  <si>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</si>
  <si>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</si>
  <si>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</si>
  <si>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</si>
  <si>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</si>
  <si>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</si>
  <si>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</si>
  <si>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</si>
  <si>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</si>
  <si>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</si>
  <si>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</si>
  <si>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</si>
  <si>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</si>
  <si>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</si>
  <si>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</si>
  <si>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</si>
  <si>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</si>
  <si>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</si>
  <si>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</si>
  <si>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</si>
  <si>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</si>
  <si>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</si>
  <si>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</si>
  <si>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</si>
  <si>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</si>
  <si>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</si>
  <si>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</si>
  <si>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</si>
  <si>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</si>
  <si>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</si>
  <si>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</si>
  <si>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</si>
  <si>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</si>
  <si>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</si>
  <si>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</si>
  <si>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</si>
  <si>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</si>
  <si>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</si>
  <si>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</si>
  <si>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</si>
  <si>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</si>
  <si>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</si>
  <si>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</si>
  <si>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</si>
  <si>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</si>
  <si>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</si>
  <si>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</si>
  <si>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</si>
  <si>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</si>
  <si>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</si>
  <si>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</si>
  <si>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</si>
  <si>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</si>
  <si>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</si>
  <si>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</si>
  <si>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</si>
  <si>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</si>
  <si>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</si>
  <si>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</si>
  <si>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</si>
  <si>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</si>
  <si>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</si>
  <si>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</si>
  <si>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</si>
  <si>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</si>
  <si>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</si>
  <si>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</si>
  <si>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</si>
  <si>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</si>
  <si>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</si>
  <si>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</si>
  <si>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</si>
  <si>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</si>
  <si>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</si>
  <si>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</si>
  <si>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</si>
  <si>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</si>
  <si>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</si>
  <si>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</si>
  <si>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</si>
  <si>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</si>
  <si>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</si>
  <si>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</si>
  <si>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</si>
  <si>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</si>
  <si>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</si>
  <si>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</si>
  <si>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</si>
  <si>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</si>
  <si>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</si>
  <si>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</si>
  <si>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</si>
  <si>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</si>
  <si>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</si>
  <si>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</si>
  <si>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</si>
  <si>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</si>
  <si>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</si>
  <si>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</si>
  <si>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</si>
  <si>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</si>
  <si>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</si>
  <si>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</si>
  <si>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</si>
  <si>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</si>
  <si>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</si>
  <si>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</si>
  <si>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</si>
  <si>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</si>
  <si>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</si>
  <si>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</si>
  <si>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</si>
  <si>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</si>
  <si>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</si>
  <si>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</si>
  <si>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</si>
  <si>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</si>
  <si>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</si>
  <si>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</si>
  <si>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</si>
  <si>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</si>
  <si>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</si>
  <si>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</si>
  <si>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</si>
  <si>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</si>
  <si>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</si>
  <si>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</si>
  <si>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</si>
  <si>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</si>
  <si>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</si>
  <si>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</si>
  <si>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</si>
  <si>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</si>
  <si>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</si>
  <si>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</si>
  <si>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</si>
  <si>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</si>
  <si>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</si>
  <si>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</si>
  <si>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</si>
  <si>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</si>
  <si>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</si>
  <si>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</si>
  <si>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</si>
  <si>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</si>
  <si>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</si>
  <si>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</si>
  <si>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</si>
  <si>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</si>
  <si>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</si>
  <si>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</si>
  <si>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</si>
  <si>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</si>
  <si>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</si>
  <si>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</si>
  <si>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</si>
  <si>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</si>
  <si>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</si>
  <si>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</si>
  <si>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</si>
  <si>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</si>
  <si>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</si>
  <si>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</si>
  <si>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</si>
  <si>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</si>
  <si>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</si>
  <si>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</si>
  <si>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</si>
  <si>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</si>
  <si>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</si>
  <si>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</si>
  <si>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</si>
  <si>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</si>
  <si>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</si>
  <si>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</si>
  <si>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</si>
  <si>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</si>
  <si>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</si>
  <si>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</si>
  <si>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</si>
  <si>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</si>
  <si>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</si>
  <si>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</si>
  <si>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</si>
  <si>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</si>
  <si>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</si>
  <si>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</si>
  <si>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</si>
  <si>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</si>
  <si>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</si>
  <si>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</si>
  <si>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</si>
  <si>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</si>
  <si>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</si>
  <si>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</si>
  <si>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</si>
  <si>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</si>
  <si>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</si>
  <si>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</si>
  <si>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</si>
  <si>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</si>
  <si>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</si>
  <si>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</si>
  <si>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</si>
  <si>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</si>
  <si>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</si>
  <si>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</si>
  <si>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</si>
  <si>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</si>
  <si>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</si>
  <si>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</si>
  <si>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</si>
  <si>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</si>
  <si>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</si>
  <si>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</si>
  <si>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</si>
  <si>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</si>
  <si>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</si>
  <si>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</si>
  <si>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</si>
  <si>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</si>
  <si>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</si>
  <si>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</si>
  <si>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</si>
  <si>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</si>
  <si>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</si>
  <si>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</si>
  <si>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</si>
  <si>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</si>
  <si>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</si>
  <si>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</si>
  <si>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</si>
  <si>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</si>
  <si>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</si>
  <si>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</si>
  <si>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</si>
  <si>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</si>
  <si>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</si>
  <si>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</si>
  <si>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</si>
  <si>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</si>
  <si>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</si>
  <si>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</si>
  <si>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</si>
  <si>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</si>
  <si>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</si>
  <si>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</si>
  <si>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</si>
  <si>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</si>
  <si>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</si>
  <si>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</si>
  <si>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</si>
  <si>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</si>
  <si>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</si>
  <si>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</si>
  <si>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</si>
  <si>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</si>
  <si>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</si>
  <si>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</si>
  <si>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</si>
  <si>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</si>
  <si>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</si>
  <si>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</si>
  <si>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</si>
  <si>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</si>
  <si>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</si>
  <si>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</si>
  <si>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</si>
  <si>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</si>
  <si>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</si>
  <si>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</si>
  <si>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</si>
  <si>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</si>
  <si>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</si>
  <si>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</si>
  <si>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</si>
  <si>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</si>
  <si>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</si>
  <si>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</si>
  <si>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</si>
  <si>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</si>
  <si>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</si>
  <si>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</si>
  <si>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</si>
  <si>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</si>
  <si>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</si>
  <si>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</si>
  <si>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</si>
  <si>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</si>
  <si>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</si>
  <si>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</si>
  <si>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</si>
  <si>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</si>
  <si>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</si>
  <si>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</si>
  <si>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</si>
  <si>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</si>
  <si>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</si>
  <si>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</si>
  <si>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</si>
  <si>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</si>
  <si>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</si>
  <si>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</si>
  <si>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</si>
  <si>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</si>
  <si>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</si>
  <si>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</si>
  <si>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</si>
  <si>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</si>
  <si>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</si>
  <si>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</si>
  <si>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</si>
  <si>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</si>
  <si>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</si>
  <si>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</si>
  <si>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</si>
  <si>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</si>
  <si>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</si>
  <si>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</si>
  <si>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</si>
  <si>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</si>
  <si>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</si>
  <si>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</si>
  <si>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</si>
  <si>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</si>
  <si>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</si>
  <si>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</si>
  <si>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</si>
  <si>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</si>
  <si>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</si>
  <si>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</si>
  <si>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</si>
  <si>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</si>
  <si>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</si>
  <si>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</si>
  <si>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</si>
  <si>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</si>
  <si>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</si>
  <si>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</si>
  <si>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</si>
  <si>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</si>
  <si>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</si>
  <si>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</si>
  <si>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</si>
  <si>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</si>
  <si>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</si>
  <si>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</si>
  <si>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</si>
  <si>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</si>
  <si>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</si>
  <si>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</si>
  <si>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</si>
  <si>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</si>
  <si>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</si>
  <si>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</si>
  <si>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</si>
  <si>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</si>
  <si>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</si>
  <si>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</si>
  <si>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</si>
  <si>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</si>
  <si>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</si>
  <si>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</si>
  <si>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</si>
  <si>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</si>
  <si>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</si>
  <si>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</si>
  <si>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</si>
  <si>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</si>
  <si>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</si>
  <si>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</si>
  <si>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</si>
  <si>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</si>
  <si>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</si>
  <si>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</si>
  <si>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</si>
  <si>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</si>
  <si>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</si>
  <si>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</si>
  <si>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</si>
  <si>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</si>
  <si>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</si>
  <si>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</si>
  <si>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</si>
  <si>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</si>
  <si>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</si>
  <si>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</si>
  <si>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</si>
  <si>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</si>
  <si>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</si>
  <si>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</si>
  <si>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</si>
  <si>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</si>
  <si>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</si>
  <si>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</si>
  <si>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</si>
  <si>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</si>
  <si>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</si>
  <si>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</si>
  <si>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</si>
  <si>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</si>
  <si>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</si>
  <si>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</si>
  <si>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</si>
  <si>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</si>
  <si>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</si>
  <si>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</si>
  <si>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</si>
  <si>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</si>
  <si>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</si>
  <si>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</si>
  <si>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</si>
  <si>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</si>
  <si>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</si>
  <si>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</si>
  <si>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</si>
  <si>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</si>
  <si>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</si>
  <si>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</si>
  <si>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</si>
  <si>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</si>
  <si>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</si>
  <si>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</si>
  <si>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</si>
  <si>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</si>
  <si>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</si>
  <si>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</si>
  <si>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</si>
  <si>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</si>
  <si>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</si>
  <si>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</si>
  <si>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</si>
  <si>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</si>
  <si>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</si>
  <si>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</si>
  <si>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</si>
  <si>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</si>
  <si>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</si>
  <si>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</si>
  <si>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</si>
  <si>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</si>
  <si>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</si>
  <si>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</si>
  <si>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</si>
  <si>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</si>
  <si>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</si>
  <si>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</si>
  <si>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</si>
  <si>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</si>
  <si>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</si>
  <si>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</si>
  <si>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</si>
  <si>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</si>
  <si>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</si>
  <si>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</si>
  <si>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</si>
  <si>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</si>
  <si>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</si>
  <si>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</si>
  <si>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</si>
  <si>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</si>
  <si>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</si>
  <si>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</si>
  <si>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</si>
  <si>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</si>
  <si>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</si>
  <si>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</si>
  <si>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</si>
  <si>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</si>
  <si>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</si>
  <si>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</si>
  <si>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</si>
  <si>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</si>
  <si>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</si>
  <si>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</si>
  <si>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</si>
  <si>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</si>
  <si>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</si>
  <si>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</si>
  <si>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</si>
  <si>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</si>
  <si>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</si>
  <si>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</si>
  <si>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</si>
  <si>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</si>
  <si>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</si>
  <si>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</si>
  <si>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</si>
  <si>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</si>
  <si>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</si>
  <si>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</si>
  <si>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</si>
  <si>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</si>
  <si>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</si>
  <si>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</si>
  <si>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</si>
  <si>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</si>
  <si>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</si>
  <si>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</si>
  <si>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</si>
  <si>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</si>
  <si>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</si>
  <si>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</si>
  <si>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</si>
  <si>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</si>
  <si>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</si>
  <si>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</si>
  <si>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</si>
  <si>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</si>
  <si>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</si>
  <si>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</si>
  <si>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</si>
  <si>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</si>
  <si>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</si>
  <si>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</si>
  <si>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</si>
  <si>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</si>
  <si>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</si>
  <si>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</si>
  <si>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</si>
  <si>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</si>
  <si>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</si>
  <si>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</si>
  <si>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</si>
  <si>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</si>
  <si>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</si>
  <si>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</si>
  <si>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</si>
  <si>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</si>
  <si>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</si>
  <si>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</si>
  <si>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</si>
  <si>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</si>
  <si>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</si>
  <si>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</si>
  <si>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</si>
  <si>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</si>
  <si>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</si>
  <si>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</si>
  <si>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</si>
  <si>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</si>
  <si>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</si>
  <si>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</si>
  <si>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</si>
  <si>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</si>
  <si>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</si>
  <si>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</si>
  <si>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</si>
  <si>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</si>
  <si>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</si>
  <si>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</si>
  <si>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</si>
  <si>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</si>
  <si>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</si>
  <si>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</si>
  <si>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</si>
  <si>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</si>
  <si>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</si>
  <si>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</si>
  <si>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</si>
  <si>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</si>
  <si>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</si>
  <si>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</si>
  <si>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</si>
  <si>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</si>
  <si>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</si>
  <si>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</si>
  <si>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</si>
  <si>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</si>
  <si>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</si>
  <si>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</si>
  <si>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</si>
  <si>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</si>
  <si>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</si>
  <si>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</si>
  <si>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</si>
  <si>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</si>
  <si>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</si>
  <si>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</si>
  <si>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</si>
  <si>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</si>
  <si>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</si>
  <si>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</si>
  <si>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</si>
  <si>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</si>
  <si>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</si>
  <si>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</si>
  <si>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</si>
  <si>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</si>
  <si>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</si>
  <si>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</si>
  <si>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</si>
  <si>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</si>
  <si>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</si>
  <si>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</si>
  <si>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</si>
  <si>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</si>
  <si>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</si>
  <si>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</si>
  <si>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</si>
  <si>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</si>
  <si>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</si>
  <si>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</si>
  <si>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</si>
  <si>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</si>
  <si>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</si>
  <si>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</si>
  <si>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</si>
  <si>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</si>
  <si>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</si>
  <si>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</si>
  <si>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</si>
  <si>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</si>
  <si>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</si>
  <si>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</si>
  <si>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</si>
  <si>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</si>
  <si>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</si>
  <si>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</si>
  <si>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</si>
  <si>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</si>
  <si>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</si>
  <si>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</si>
  <si>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</si>
  <si>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</si>
  <si>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</si>
  <si>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</si>
  <si>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</si>
  <si>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</si>
  <si>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</si>
  <si>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</si>
  <si>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</si>
  <si>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</si>
  <si>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</si>
  <si>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</si>
  <si>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</si>
  <si>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</si>
  <si>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</si>
  <si>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</si>
  <si>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</si>
  <si>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</si>
  <si>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</si>
  <si>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</si>
  <si>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</si>
  <si>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</si>
  <si>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</si>
  <si>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</si>
  <si>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</si>
  <si>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</si>
  <si>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</si>
  <si>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</si>
  <si>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</si>
  <si>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</si>
  <si>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</si>
  <si>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</si>
  <si>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</si>
  <si>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</si>
  <si>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</si>
  <si>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</si>
  <si>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</si>
  <si>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</si>
  <si>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</si>
  <si>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</si>
  <si>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</si>
  <si>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</si>
  <si>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</si>
  <si>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</si>
  <si>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</si>
  <si>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</si>
  <si>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</si>
  <si>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</si>
  <si>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</si>
  <si>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</si>
  <si>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</si>
  <si>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</si>
  <si>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</si>
  <si>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</si>
  <si>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</si>
  <si>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</si>
  <si>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</si>
  <si>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</si>
  <si>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</si>
  <si>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</si>
  <si>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</si>
  <si>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</si>
  <si>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</si>
  <si>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</si>
  <si>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</si>
  <si>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</si>
  <si>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</si>
  <si>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</si>
  <si>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</si>
  <si>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</si>
  <si>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</si>
  <si>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</si>
  <si>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</si>
  <si>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</si>
  <si>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</si>
  <si>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</si>
  <si>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</si>
  <si>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</si>
  <si>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</si>
  <si>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</si>
  <si>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</si>
  <si>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</si>
  <si>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</si>
  <si>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</si>
  <si>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</si>
  <si>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</si>
  <si>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</si>
  <si>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</si>
  <si>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</si>
  <si>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</si>
  <si>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</si>
  <si>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</si>
  <si>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</si>
  <si>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</si>
  <si>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</si>
  <si>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</si>
  <si>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</si>
  <si>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</si>
  <si>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</si>
  <si>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</si>
  <si>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</si>
  <si>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</si>
  <si>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</si>
  <si>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</si>
  <si>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</si>
  <si>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</si>
  <si>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</si>
  <si>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</si>
  <si>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</si>
  <si>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</si>
  <si>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</si>
  <si>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</si>
  <si>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</si>
  <si>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</si>
  <si>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</si>
  <si>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</si>
  <si>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</si>
  <si>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</si>
  <si>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</si>
  <si>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</si>
  <si>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</si>
  <si>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</si>
  <si>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</si>
  <si>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</si>
  <si>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</si>
  <si>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</si>
  <si>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</si>
  <si>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</si>
  <si>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</si>
  <si>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</si>
  <si>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</si>
  <si>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</si>
  <si>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</si>
  <si>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</si>
  <si>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</si>
  <si>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</si>
  <si>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</si>
  <si>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</si>
  <si>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</si>
  <si>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</si>
  <si>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</si>
  <si>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</si>
  <si>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</si>
  <si>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</si>
  <si>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</si>
  <si>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</si>
  <si>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</si>
  <si>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</si>
  <si>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</si>
  <si>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</si>
  <si>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</si>
  <si>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</si>
  <si>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</si>
  <si>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</si>
  <si>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</si>
  <si>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</si>
  <si>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</si>
  <si>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</si>
  <si>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</si>
  <si>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</si>
  <si>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</si>
  <si>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</si>
  <si>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</si>
  <si>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</si>
  <si>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</si>
  <si>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</si>
  <si>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</si>
  <si>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</si>
  <si>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</si>
  <si>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</si>
  <si>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</si>
  <si>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</si>
  <si>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</si>
  <si>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</si>
  <si>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</si>
  <si>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</si>
  <si>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</si>
  <si>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</si>
  <si>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</si>
  <si>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</si>
  <si>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</si>
  <si>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</si>
  <si>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</si>
  <si>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</si>
  <si>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</si>
  <si>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</si>
  <si>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</si>
  <si>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</si>
  <si>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</si>
  <si>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</si>
  <si>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</si>
  <si>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</si>
  <si>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</si>
  <si>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</si>
  <si>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</si>
  <si>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</si>
  <si>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</si>
  <si>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</si>
  <si>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</si>
  <si>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</si>
  <si>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</si>
  <si>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</si>
  <si>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</si>
  <si>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</si>
  <si>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</si>
  <si>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</si>
  <si>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</si>
  <si>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</si>
  <si>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</si>
  <si>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</si>
  <si>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</si>
  <si>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</si>
  <si>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</si>
  <si>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</si>
  <si>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</si>
  <si>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</si>
  <si>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</si>
  <si>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</si>
  <si>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</si>
  <si>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</si>
  <si>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</si>
  <si>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</si>
  <si>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</si>
  <si>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</si>
  <si>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</si>
  <si>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</si>
  <si>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</si>
  <si>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</si>
  <si>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</si>
  <si>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</si>
  <si>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</si>
  <si>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</si>
  <si>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</si>
  <si>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</si>
  <si>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</si>
  <si>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</si>
  <si>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</si>
  <si>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</si>
  <si>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</si>
  <si>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</si>
  <si>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</si>
  <si>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</si>
  <si>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</si>
  <si>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</si>
  <si>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</si>
  <si>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</si>
  <si>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</si>
  <si>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</si>
  <si>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</si>
  <si>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</si>
  <si>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</si>
  <si>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</si>
  <si>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</si>
  <si>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</si>
  <si>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</si>
  <si>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</si>
  <si>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</si>
  <si>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</si>
  <si>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</si>
  <si>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</si>
  <si>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</si>
  <si>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</si>
  <si>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</si>
  <si>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</si>
  <si>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</si>
  <si>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</si>
  <si>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</si>
  <si>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</si>
  <si>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</si>
  <si>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</si>
  <si>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</si>
  <si>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</si>
  <si>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</si>
  <si>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</si>
  <si>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</si>
  <si>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</si>
  <si>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</si>
  <si>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</si>
  <si>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</si>
  <si>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</si>
  <si>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</si>
  <si>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</si>
  <si>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</si>
  <si>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</si>
  <si>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</si>
  <si>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</si>
  <si>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</si>
  <si>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</si>
  <si>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</si>
  <si>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</si>
  <si>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</si>
  <si>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</si>
  <si>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</si>
  <si>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</si>
  <si>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</si>
  <si>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</si>
  <si>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</si>
  <si>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</si>
  <si>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</si>
  <si>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</si>
  <si>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</si>
  <si>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</si>
  <si>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</si>
  <si>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</si>
  <si>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</si>
  <si>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</si>
  <si>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</si>
  <si>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</si>
  <si>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</si>
  <si>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</si>
  <si>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</si>
  <si>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</si>
  <si>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</si>
  <si>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</si>
  <si>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</si>
  <si>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</si>
  <si>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</si>
  <si>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</si>
  <si>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</si>
  <si>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</si>
  <si>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</si>
  <si>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</si>
  <si>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</si>
  <si>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</si>
  <si>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</si>
  <si>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</si>
  <si>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</si>
  <si>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</si>
  <si>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</si>
  <si>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</si>
  <si>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</si>
  <si>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</si>
  <si>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</si>
  <si>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</si>
  <si>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</si>
  <si>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</si>
  <si>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</si>
  <si>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</si>
  <si>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</si>
  <si>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</si>
  <si>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</si>
  <si>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</si>
  <si>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</si>
  <si>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</si>
  <si>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</si>
  <si>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</si>
  <si>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</si>
  <si>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</si>
  <si>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</si>
  <si>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</si>
  <si>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</si>
  <si>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</si>
  <si>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</si>
  <si>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</si>
  <si>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</si>
  <si>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</si>
  <si>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</si>
  <si>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</si>
  <si>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</si>
  <si>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</si>
  <si>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</si>
  <si>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</si>
  <si>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</si>
  <si>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</si>
  <si>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</si>
  <si>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</si>
  <si>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</si>
  <si>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</si>
  <si>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</si>
  <si>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</si>
  <si>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</si>
  <si>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</si>
  <si>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</si>
  <si>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</si>
  <si>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</si>
  <si>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</si>
  <si>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</si>
  <si>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</si>
  <si>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</si>
  <si>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</si>
  <si>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</si>
  <si>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</si>
  <si>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</si>
  <si>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</si>
  <si>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</si>
  <si>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</si>
  <si>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</si>
  <si>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</si>
  <si>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</si>
  <si>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</si>
  <si>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</si>
  <si>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</si>
  <si>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</si>
  <si>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</si>
  <si>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</si>
  <si>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</si>
  <si>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</si>
  <si>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</si>
  <si>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</si>
  <si>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</si>
  <si>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</si>
  <si>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</si>
  <si>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</si>
  <si>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</si>
  <si>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</si>
  <si>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</si>
  <si>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</si>
  <si>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</si>
  <si>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</si>
  <si>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</si>
  <si>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</si>
  <si>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</si>
  <si>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</si>
  <si>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</si>
  <si>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</si>
  <si>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</si>
  <si>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</si>
  <si>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</si>
  <si>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</si>
  <si>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</si>
  <si>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</si>
  <si>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</si>
  <si>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</si>
  <si>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</si>
  <si>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</si>
  <si>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</si>
  <si>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</si>
  <si>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</si>
  <si>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</si>
  <si>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</si>
  <si>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</si>
  <si>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</si>
  <si>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</si>
  <si>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</si>
  <si>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</si>
  <si>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</si>
  <si>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</si>
  <si>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</si>
  <si>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</si>
  <si>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</si>
  <si>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</si>
  <si>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</si>
  <si>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</si>
  <si>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</si>
  <si>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</si>
  <si>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</si>
  <si>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</si>
  <si>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</si>
  <si>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</si>
  <si>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</si>
  <si>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</si>
  <si>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</si>
  <si>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</si>
  <si>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</si>
  <si>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</si>
  <si>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</si>
  <si>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</si>
  <si>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</si>
  <si>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</si>
  <si>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</si>
  <si>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</si>
  <si>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</si>
  <si>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</si>
  <si>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</si>
  <si>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</si>
  <si>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</si>
  <si>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</si>
  <si>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</si>
  <si>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</si>
  <si>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</si>
  <si>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</si>
  <si>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</si>
  <si>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</si>
  <si>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</si>
  <si>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</si>
  <si>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</si>
  <si>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</si>
  <si>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</si>
  <si>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</si>
  <si>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</si>
  <si>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</si>
  <si>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</si>
  <si>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</si>
  <si>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</si>
  <si>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</si>
  <si>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</si>
  <si>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</si>
  <si>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</si>
  <si>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</si>
  <si>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</si>
  <si>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</si>
  <si>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</si>
  <si>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</si>
  <si>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</si>
  <si>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</si>
  <si>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</si>
  <si>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</si>
  <si>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</si>
  <si>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</si>
  <si>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</si>
  <si>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</si>
  <si>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</si>
  <si>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</si>
  <si>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</si>
  <si>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</si>
  <si>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</si>
  <si>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</si>
  <si>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</si>
  <si>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</si>
  <si>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</si>
  <si>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</si>
  <si>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</si>
  <si>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</si>
  <si>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</si>
  <si>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</si>
  <si>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</si>
  <si>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</si>
  <si>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</si>
  <si>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</si>
  <si>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</si>
  <si>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</si>
  <si>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</si>
  <si>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</si>
  <si>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</si>
  <si>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</si>
  <si>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</si>
  <si>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</si>
  <si>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</si>
  <si>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</si>
  <si>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</si>
  <si>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</si>
  <si>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</si>
  <si>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</si>
  <si>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</si>
  <si>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</si>
  <si>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</si>
  <si>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</si>
  <si>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</si>
  <si>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</si>
  <si>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</si>
  <si>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</si>
  <si>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</si>
  <si>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</si>
  <si>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</si>
  <si>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</si>
  <si>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</si>
  <si>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</si>
  <si>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</si>
  <si>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</si>
  <si>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</si>
  <si>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</si>
  <si>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</si>
  <si>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</si>
  <si>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</si>
  <si>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</si>
  <si>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</si>
  <si>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</si>
  <si>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</si>
  <si>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</si>
  <si>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</si>
  <si>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</si>
  <si>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</si>
  <si>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</si>
  <si>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</si>
  <si>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</si>
  <si>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</si>
  <si>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</si>
  <si>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</si>
  <si>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</si>
  <si>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</si>
  <si>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</si>
  <si>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</si>
  <si>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</si>
  <si>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</si>
  <si>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</si>
  <si>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</si>
  <si>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</si>
  <si>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</si>
  <si>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</si>
  <si>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</si>
  <si>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</si>
  <si>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</si>
  <si>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</si>
  <si>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</si>
  <si>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</si>
  <si>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</si>
  <si>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</si>
  <si>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</si>
  <si>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</si>
  <si>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</si>
  <si>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</si>
  <si>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</si>
  <si>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</si>
  <si>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</si>
  <si>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</si>
  <si>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</si>
  <si>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</si>
  <si>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</si>
  <si>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</si>
  <si>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</si>
  <si>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</si>
  <si>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</si>
  <si>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</si>
  <si>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</si>
  <si>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</si>
  <si>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</si>
  <si>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</si>
  <si>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</si>
  <si>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</si>
  <si>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</si>
  <si>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</si>
  <si>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</si>
  <si>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</si>
  <si>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</si>
  <si>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</si>
  <si>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</si>
  <si>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</si>
  <si>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</si>
  <si>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</si>
  <si>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</si>
  <si>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</si>
  <si>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</si>
  <si>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</si>
  <si>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</si>
  <si>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</si>
  <si>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</si>
  <si>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</si>
  <si>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</si>
  <si>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</si>
  <si>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</si>
  <si>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</si>
  <si>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</si>
  <si>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</si>
  <si>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</si>
  <si>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</si>
  <si>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</si>
  <si>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</si>
  <si>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</si>
  <si>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</si>
  <si>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</si>
  <si>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</si>
  <si>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</si>
  <si>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</si>
  <si>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</si>
  <si>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</si>
  <si>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</si>
  <si>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</si>
  <si>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</si>
  <si>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</si>
  <si>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</si>
  <si>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</si>
  <si>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</si>
  <si>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</si>
  <si>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</si>
  <si>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</si>
  <si>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</si>
  <si>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</si>
  <si>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</si>
  <si>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</si>
  <si>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</si>
  <si>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</si>
  <si>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</si>
  <si>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</si>
  <si>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</si>
  <si>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</si>
  <si>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</si>
  <si>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</si>
  <si>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</si>
  <si>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</si>
  <si>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</si>
  <si>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</si>
  <si>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</si>
  <si>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</si>
  <si>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</si>
  <si>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</si>
  <si>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</si>
  <si>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</si>
  <si>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</si>
  <si>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</si>
  <si>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</si>
  <si>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</si>
  <si>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</si>
  <si>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</si>
  <si>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</si>
  <si>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</si>
  <si>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</si>
  <si>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</si>
  <si>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</si>
  <si>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</si>
  <si>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</si>
  <si>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</si>
  <si>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</si>
  <si>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</si>
  <si>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</si>
  <si>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</si>
  <si>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</si>
  <si>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</si>
  <si>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</si>
  <si>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</si>
  <si>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</si>
  <si>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</si>
  <si>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</si>
  <si>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</si>
  <si>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</si>
  <si>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</si>
  <si>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</si>
  <si>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</si>
  <si>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</si>
  <si>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</si>
  <si>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</si>
  <si>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</si>
  <si>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</si>
  <si>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</si>
  <si>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</si>
  <si>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</si>
  <si>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</si>
  <si>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</si>
  <si>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</si>
  <si>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</si>
  <si>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</si>
  <si>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</si>
  <si>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</si>
  <si>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</si>
  <si>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</si>
  <si>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</si>
  <si>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</si>
  <si>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</si>
  <si>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</si>
  <si>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</si>
  <si>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</si>
  <si>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</si>
  <si>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</si>
  <si>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</si>
  <si>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</si>
  <si>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</si>
  <si>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</si>
  <si>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</si>
  <si>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</si>
  <si>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</si>
  <si>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</si>
  <si>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</si>
  <si>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</si>
  <si>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</si>
  <si>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</si>
  <si>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</si>
  <si>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</si>
  <si>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</si>
  <si>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</si>
  <si>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</si>
  <si>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</si>
  <si>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</si>
  <si>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</si>
  <si>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</si>
  <si>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</si>
  <si>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</si>
  <si>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</si>
  <si>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</si>
  <si>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</si>
  <si>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</si>
  <si>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</si>
  <si>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</si>
  <si>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</si>
  <si>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</si>
  <si>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</si>
  <si>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</si>
  <si>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</si>
  <si>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</si>
  <si>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</si>
  <si>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</si>
  <si>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</si>
  <si>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</si>
  <si>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</si>
  <si>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</si>
  <si>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</si>
  <si>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</si>
  <si>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</si>
  <si>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</si>
  <si>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</si>
  <si>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</si>
  <si>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</si>
  <si>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</si>
  <si>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</si>
  <si>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</si>
  <si>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</si>
  <si>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</si>
  <si>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</si>
  <si>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</si>
  <si>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</si>
  <si>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</si>
  <si>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</si>
  <si>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</si>
  <si>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</si>
  <si>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</si>
  <si>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</si>
  <si>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</si>
  <si>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</si>
  <si>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</si>
  <si>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</si>
  <si>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</si>
  <si>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</si>
  <si>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</si>
  <si>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</si>
  <si>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</si>
  <si>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</si>
  <si>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</si>
  <si>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</si>
  <si>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</si>
  <si>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</si>
  <si>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</si>
  <si>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</si>
  <si>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</si>
  <si>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</si>
  <si>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</si>
  <si>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</si>
  <si>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</si>
  <si>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</si>
  <si>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</si>
  <si>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</si>
  <si>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</si>
  <si>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</si>
  <si>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</si>
  <si>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</si>
  <si>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</si>
  <si>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</si>
  <si>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</si>
  <si>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</si>
  <si>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</si>
  <si>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</si>
  <si>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</si>
  <si>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</si>
  <si>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</si>
  <si>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</si>
  <si>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</si>
  <si>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</si>
  <si>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</si>
  <si>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</si>
  <si>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</si>
  <si>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</si>
  <si>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</si>
  <si>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</si>
  <si>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</si>
  <si>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</si>
  <si>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</si>
  <si>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</si>
  <si>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</si>
  <si>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</si>
  <si>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</si>
  <si>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</si>
  <si>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</si>
  <si>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</si>
  <si>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</si>
  <si>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</si>
  <si>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</si>
  <si>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</si>
  <si>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</si>
  <si>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</si>
  <si>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</si>
  <si>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</si>
  <si>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</si>
  <si>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</si>
  <si>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</si>
  <si>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</si>
  <si>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</si>
  <si>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</si>
  <si>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</si>
  <si>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</si>
  <si>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</si>
  <si>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</si>
  <si>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</si>
  <si>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</si>
  <si>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</si>
  <si>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</si>
  <si>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</si>
  <si>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</si>
  <si>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</si>
  <si>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</si>
  <si>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</si>
  <si>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</si>
  <si>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</si>
  <si>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</si>
  <si>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</si>
  <si>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</si>
  <si>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</si>
  <si>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</si>
  <si>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</si>
  <si>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</si>
  <si>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</si>
  <si>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</si>
  <si>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</si>
  <si>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</si>
  <si>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</si>
  <si>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</si>
  <si>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</si>
  <si>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</si>
  <si>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</si>
  <si>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</si>
  <si>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</si>
  <si>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</si>
  <si>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</si>
  <si>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</si>
  <si>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</si>
  <si>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</si>
  <si>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</si>
  <si>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</si>
  <si>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</si>
  <si>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</si>
  <si>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</si>
  <si>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</si>
  <si>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</si>
  <si>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</si>
  <si>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</si>
  <si>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</si>
  <si>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</si>
  <si>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</si>
  <si>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</si>
  <si>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</si>
  <si>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</si>
  <si>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</si>
  <si>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</si>
  <si>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</si>
  <si>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</si>
  <si>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</si>
  <si>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</si>
  <si>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</si>
  <si>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</si>
  <si>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</si>
  <si>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</si>
  <si>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</si>
  <si>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</si>
  <si>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</si>
  <si>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</si>
  <si>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</si>
  <si>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</si>
  <si>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</si>
  <si>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</si>
  <si>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</si>
  <si>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</si>
  <si>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</si>
  <si>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</si>
  <si>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</si>
  <si>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</si>
  <si>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</si>
  <si>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</si>
  <si>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</si>
  <si>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</si>
  <si>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</si>
  <si>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</si>
  <si>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</si>
  <si>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</si>
  <si>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</si>
  <si>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</si>
  <si>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</si>
  <si>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</si>
  <si>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</si>
  <si>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</si>
  <si>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</si>
  <si>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</si>
  <si>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</si>
  <si>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</si>
  <si>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</si>
  <si>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</si>
  <si>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</si>
  <si>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</si>
  <si>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</si>
  <si>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</si>
  <si>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</si>
  <si>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</si>
  <si>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</si>
  <si>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</si>
  <si>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</si>
  <si>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</si>
  <si>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</si>
  <si>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</si>
  <si>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</si>
  <si>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</si>
  <si>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</si>
  <si>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</si>
  <si>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</si>
  <si>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</si>
  <si>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</si>
  <si>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</si>
  <si>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</si>
  <si>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</si>
  <si>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</si>
  <si>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</si>
  <si>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</si>
  <si>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</si>
  <si>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</si>
  <si>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</si>
  <si>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</si>
  <si>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</si>
  <si>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</si>
  <si>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</si>
  <si>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</si>
  <si>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</si>
  <si>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</si>
  <si>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</si>
  <si>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</si>
  <si>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</si>
  <si>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</si>
  <si>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</si>
  <si>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</si>
  <si>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</si>
  <si>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</si>
  <si>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</si>
  <si>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</si>
  <si>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</si>
  <si>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</si>
  <si>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</si>
  <si>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</si>
  <si>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</si>
  <si>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</si>
  <si>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</si>
  <si>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</si>
  <si>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</si>
  <si>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</si>
  <si>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</si>
  <si>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</si>
  <si>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</si>
  <si>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</si>
  <si>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</si>
  <si>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</si>
  <si>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</si>
  <si>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</si>
  <si>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</si>
  <si>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</si>
  <si>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</si>
  <si>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</si>
  <si>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</si>
  <si>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</si>
  <si>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</si>
  <si>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</si>
  <si>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</si>
  <si>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</si>
  <si>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</si>
  <si>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</si>
  <si>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</si>
  <si>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</si>
  <si>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</si>
  <si>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</si>
  <si>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</si>
  <si>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</si>
  <si>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</si>
  <si>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</si>
  <si>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</si>
  <si>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</si>
  <si>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</si>
  <si>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</si>
  <si>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</si>
  <si>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</si>
  <si>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</si>
  <si>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</si>
  <si>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</si>
  <si>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</si>
  <si>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</si>
  <si>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</si>
  <si>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</si>
  <si>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</si>
  <si>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</si>
  <si>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</si>
  <si>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</si>
  <si>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</si>
  <si>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</si>
  <si>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</si>
  <si>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</si>
  <si>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</si>
  <si>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</si>
  <si>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</si>
  <si>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</si>
  <si>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</si>
  <si>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</si>
  <si>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</si>
  <si>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</si>
  <si>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</si>
  <si>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</si>
  <si>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</si>
  <si>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</si>
  <si>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</si>
  <si>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</si>
  <si>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</si>
  <si>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</si>
  <si>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</si>
  <si>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</si>
  <si>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</si>
  <si>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</si>
  <si>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</si>
  <si>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</si>
  <si>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</si>
  <si>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</si>
  <si>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</si>
  <si>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</si>
  <si>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</si>
  <si>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</si>
  <si>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</si>
  <si>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</si>
  <si>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</si>
  <si>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</si>
  <si>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</si>
  <si>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</si>
  <si>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</si>
  <si>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</si>
  <si>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</si>
  <si>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</si>
  <si>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</si>
  <si>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</si>
  <si>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</si>
  <si>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</si>
  <si>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</si>
  <si>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</si>
  <si>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</si>
  <si>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</si>
  <si>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</si>
  <si>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</si>
  <si>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</si>
  <si>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</si>
  <si>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</si>
  <si>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</si>
  <si>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</si>
  <si>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</si>
  <si>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</si>
  <si>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</si>
  <si>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</si>
  <si>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</si>
  <si>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</si>
  <si>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</si>
  <si>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</si>
  <si>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</si>
  <si>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</si>
  <si>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</si>
  <si>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</si>
  <si>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</si>
  <si>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</si>
  <si>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</si>
  <si>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</si>
  <si>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</si>
  <si>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</si>
  <si>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</si>
  <si>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</si>
  <si>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</si>
  <si>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</si>
  <si>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</si>
  <si>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</si>
  <si>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</si>
  <si>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</si>
  <si>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</si>
  <si>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</si>
  <si>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</si>
  <si>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</si>
  <si>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</si>
  <si>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</si>
  <si>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</si>
  <si>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</si>
  <si>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</si>
  <si>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</si>
  <si>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</si>
  <si>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</si>
  <si>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</si>
  <si>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</si>
  <si>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</si>
  <si>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</si>
  <si>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</si>
  <si>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</si>
  <si>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</si>
  <si>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</si>
  <si>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</si>
  <si>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</si>
  <si>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</si>
  <si>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</si>
  <si>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</si>
  <si>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</si>
  <si>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</si>
  <si>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</si>
  <si>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</si>
  <si>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</si>
  <si>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</si>
  <si>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</si>
  <si>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</si>
  <si>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</si>
  <si>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</si>
  <si>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</si>
  <si>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</si>
  <si>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</si>
  <si>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</si>
  <si>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</si>
  <si>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</si>
  <si>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</si>
  <si>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</si>
  <si>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</si>
  <si>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</si>
  <si>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</si>
  <si>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</si>
  <si>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</si>
  <si>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</si>
  <si>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</si>
  <si>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</si>
  <si>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</si>
  <si>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</si>
  <si>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</si>
  <si>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</si>
  <si>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</si>
  <si>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</si>
  <si>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</si>
  <si>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</si>
  <si>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</si>
  <si>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</si>
  <si>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</si>
  <si>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</si>
  <si>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</si>
  <si>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</si>
  <si>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</si>
  <si>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</si>
  <si>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</si>
  <si>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</si>
  <si>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</si>
  <si>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</si>
  <si>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</si>
  <si>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</si>
  <si>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</si>
  <si>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</si>
  <si>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</si>
  <si>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</si>
  <si>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</si>
  <si>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</si>
  <si>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</si>
  <si>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</si>
  <si>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</si>
  <si>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</si>
  <si>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</si>
  <si>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</si>
  <si>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</si>
  <si>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</si>
  <si>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</si>
  <si>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</si>
  <si>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</si>
  <si>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</si>
  <si>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</si>
  <si>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</si>
  <si>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</si>
  <si>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</si>
  <si>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</si>
  <si>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</si>
  <si>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</si>
  <si>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</si>
  <si>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</si>
  <si>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</si>
  <si>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</si>
  <si>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</si>
  <si>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</si>
  <si>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</si>
  <si>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</si>
  <si>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</si>
  <si>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</si>
  <si>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</si>
  <si>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</si>
  <si>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</si>
  <si>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</si>
  <si>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</si>
  <si>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</si>
  <si>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</si>
  <si>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</si>
  <si>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</si>
  <si>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</si>
  <si>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</si>
  <si>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</si>
  <si>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</si>
  <si>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</si>
  <si>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</si>
  <si>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</si>
  <si>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</si>
  <si>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</si>
  <si>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</si>
  <si>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</si>
  <si>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</si>
  <si>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</si>
  <si>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</si>
  <si>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</si>
  <si>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</si>
  <si>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</si>
  <si>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</si>
  <si>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</si>
  <si>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</si>
  <si>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</si>
  <si>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</si>
  <si>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</si>
  <si>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</si>
  <si>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</si>
  <si>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</si>
  <si>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</si>
  <si>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</si>
  <si>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</si>
  <si>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</si>
  <si>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</si>
  <si>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</si>
  <si>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</si>
  <si>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</si>
  <si>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</si>
  <si>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</si>
  <si>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</si>
  <si>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</si>
  <si>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</si>
  <si>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</si>
  <si>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</si>
  <si>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</si>
  <si>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</si>
  <si>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</si>
  <si>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</si>
  <si>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</si>
  <si>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</si>
  <si>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</si>
  <si>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</si>
  <si>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</si>
  <si>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</si>
  <si>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</si>
  <si>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</si>
  <si>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</si>
  <si>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</si>
  <si>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</si>
  <si>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</si>
  <si>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</si>
  <si>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</si>
  <si>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</si>
  <si>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</si>
  <si>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</si>
  <si>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</si>
  <si>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</si>
  <si>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</si>
  <si>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</si>
  <si>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</si>
  <si>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</si>
  <si>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</si>
  <si>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</si>
  <si>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</si>
  <si>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</si>
  <si>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</si>
  <si>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</si>
  <si>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</si>
  <si>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</si>
  <si>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</si>
  <si>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</si>
  <si>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</si>
  <si>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</si>
  <si>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</si>
  <si>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</si>
  <si>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</si>
  <si>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</si>
  <si>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</si>
  <si>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</si>
  <si>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</si>
  <si>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</si>
  <si>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</si>
  <si>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</si>
  <si>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</si>
  <si>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</si>
  <si>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</si>
  <si>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</si>
  <si>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</si>
  <si>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</si>
  <si>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</si>
  <si>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</si>
  <si>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</si>
  <si>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</si>
  <si>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</si>
  <si>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</si>
  <si>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</si>
  <si>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</si>
  <si>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</si>
  <si>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</si>
  <si>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</si>
  <si>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</si>
  <si>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</si>
  <si>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</si>
  <si>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</si>
  <si>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</si>
  <si>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</si>
  <si>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</si>
  <si>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</si>
  <si>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</si>
  <si>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</si>
  <si>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</si>
  <si>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</si>
  <si>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</si>
  <si>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</si>
  <si>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</si>
  <si>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</si>
  <si>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</si>
  <si>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</si>
  <si>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</si>
  <si>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</si>
  <si>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</si>
  <si>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</si>
  <si>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</si>
  <si>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</si>
  <si>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</si>
  <si>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</si>
  <si>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</si>
  <si>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</si>
  <si>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</si>
  <si>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</si>
  <si>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</si>
  <si>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</si>
  <si>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</si>
  <si>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</si>
  <si>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</si>
  <si>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</si>
  <si>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</si>
  <si>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</si>
  <si>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</si>
  <si>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</si>
  <si>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</si>
  <si>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</si>
  <si>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</si>
  <si>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</si>
  <si>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</si>
  <si>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</si>
  <si>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</si>
  <si>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</si>
  <si>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</si>
  <si>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</si>
  <si>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</si>
  <si>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</si>
  <si>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</si>
  <si>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</si>
  <si>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</si>
  <si>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</si>
  <si>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</si>
  <si>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</si>
  <si>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</si>
  <si>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</si>
  <si>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</si>
  <si>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</si>
  <si>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</si>
  <si>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</si>
  <si>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</si>
  <si>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</si>
  <si>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</si>
  <si>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</si>
  <si>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</si>
  <si>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</si>
  <si>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</si>
  <si>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</si>
  <si>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</si>
  <si>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</si>
  <si>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</si>
  <si>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</si>
  <si>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</si>
  <si>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</si>
  <si>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</si>
  <si>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</si>
  <si>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</si>
  <si>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</si>
  <si>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</si>
  <si>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</si>
  <si>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</si>
  <si>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</si>
  <si>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</si>
  <si>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</si>
  <si>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</si>
  <si>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</si>
  <si>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</si>
  <si>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</si>
  <si>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</si>
  <si>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</si>
  <si>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</si>
  <si>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</si>
  <si>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</si>
  <si>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</si>
  <si>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</si>
  <si>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</si>
  <si>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</si>
  <si>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</si>
  <si>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</si>
  <si>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</si>
  <si>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</si>
  <si>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</si>
  <si>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</si>
  <si>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</si>
  <si>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</si>
  <si>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</si>
  <si>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</si>
  <si>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</si>
  <si>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</si>
  <si>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</si>
  <si>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</si>
  <si>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</si>
  <si>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</si>
  <si>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</si>
  <si>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</si>
  <si>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</si>
  <si>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</si>
  <si>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</si>
  <si>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</si>
  <si>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</si>
  <si>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</si>
  <si>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</si>
  <si>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</si>
  <si>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</si>
  <si>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</si>
  <si>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</si>
  <si>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</si>
  <si>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</si>
  <si>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</si>
  <si>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</si>
  <si>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</si>
  <si>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</si>
  <si>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</si>
  <si>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</si>
  <si>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</si>
  <si>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</si>
  <si>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</si>
  <si>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</si>
  <si>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</si>
  <si>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</si>
  <si>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</si>
  <si>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</si>
  <si>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</si>
  <si>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</si>
  <si>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</si>
  <si>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</si>
  <si>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</si>
  <si>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</si>
  <si>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</si>
  <si>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</si>
  <si>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</si>
  <si>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</si>
  <si>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</si>
  <si>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</si>
  <si>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</si>
  <si>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</si>
  <si>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</si>
  <si>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</si>
  <si>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</si>
  <si>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</si>
  <si>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</si>
  <si>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</si>
  <si>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</si>
  <si>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</si>
  <si>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</si>
  <si>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</si>
  <si>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</si>
  <si>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</si>
  <si>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</si>
  <si>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</si>
  <si>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</si>
  <si>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</si>
  <si>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</si>
  <si>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</si>
  <si>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</si>
  <si>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</si>
  <si>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</si>
  <si>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</si>
  <si>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</si>
  <si>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</si>
  <si>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</si>
  <si>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</si>
  <si>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</si>
  <si>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</si>
  <si>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</si>
  <si>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</si>
  <si>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</si>
  <si>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</si>
  <si>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</si>
  <si>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</si>
  <si>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</si>
  <si>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</si>
  <si>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</si>
  <si>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</si>
  <si>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</si>
  <si>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</si>
  <si>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</si>
  <si>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</si>
  <si>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</si>
  <si>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</si>
  <si>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</si>
  <si>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</si>
  <si>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</si>
  <si>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</si>
  <si>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</si>
  <si>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</si>
  <si>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</si>
  <si>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</si>
  <si>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</si>
  <si>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</si>
  <si>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</si>
  <si>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</si>
  <si>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</si>
  <si>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</si>
  <si>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</si>
  <si>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</si>
  <si>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</si>
  <si>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</si>
  <si>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</si>
  <si>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</si>
  <si>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</si>
  <si>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</si>
  <si>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</si>
  <si>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</si>
  <si>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</si>
  <si>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</si>
  <si>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</si>
  <si>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</si>
  <si>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</si>
  <si>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</si>
  <si>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</si>
  <si>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</si>
  <si>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</si>
  <si>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</si>
  <si>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</si>
  <si>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</si>
  <si>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</si>
  <si>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</si>
  <si>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</si>
  <si>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</si>
  <si>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</si>
  <si>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</si>
  <si>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</si>
  <si>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</si>
  <si>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</si>
  <si>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</si>
  <si>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</si>
  <si>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</si>
  <si>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</si>
  <si>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</si>
  <si>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</si>
  <si>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</si>
  <si>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</si>
  <si>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</si>
  <si>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</si>
  <si>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</si>
  <si>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</si>
  <si>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</si>
  <si>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</si>
  <si>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</si>
  <si>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</si>
  <si>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</si>
  <si>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</si>
  <si>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</si>
  <si>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</si>
  <si>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</si>
  <si>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</si>
  <si>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</si>
  <si>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</si>
  <si>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</si>
  <si>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</si>
  <si>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</si>
  <si>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</si>
  <si>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</si>
  <si>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</si>
  <si>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</si>
  <si>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</si>
  <si>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</si>
  <si>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</si>
  <si>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</si>
  <si>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</si>
  <si>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</si>
  <si>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</si>
  <si>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</si>
  <si>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</si>
  <si>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</si>
  <si>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</si>
  <si>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</si>
  <si>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</si>
  <si>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</si>
  <si>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</si>
  <si>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</si>
  <si>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</si>
  <si>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</si>
  <si>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</si>
  <si>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</si>
  <si>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</si>
  <si>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</si>
  <si>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</si>
  <si>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</si>
  <si>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</si>
  <si>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</si>
  <si>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</si>
  <si>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</si>
  <si>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</si>
  <si>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</si>
  <si>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</si>
  <si>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</si>
  <si>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</si>
  <si>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</si>
  <si>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</si>
  <si>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</si>
  <si>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</si>
  <si>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</si>
  <si>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</si>
  <si>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</si>
  <si>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</si>
  <si>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</si>
  <si>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</si>
  <si>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</si>
  <si>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</si>
  <si>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</si>
  <si>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</si>
  <si>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</si>
  <si>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</si>
  <si>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</si>
  <si>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</si>
  <si>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</si>
  <si>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</si>
  <si>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</si>
  <si>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</si>
  <si>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</si>
  <si>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</si>
  <si>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</si>
  <si>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</si>
  <si>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</si>
  <si>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</si>
  <si>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</si>
  <si>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</si>
  <si>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</si>
  <si>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</si>
  <si>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</si>
  <si>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</si>
  <si>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</si>
  <si>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</si>
  <si>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</si>
  <si>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</si>
  <si>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</si>
  <si>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</si>
  <si>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</si>
  <si>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</si>
  <si>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</si>
  <si>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</si>
  <si>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</si>
  <si>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</si>
  <si>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</si>
  <si>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</si>
  <si>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</si>
  <si>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</si>
  <si>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</si>
  <si>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</si>
  <si>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</si>
  <si>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</si>
  <si>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</si>
  <si>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</si>
  <si>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</si>
  <si>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</si>
  <si>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</si>
  <si>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</si>
  <si>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</si>
  <si>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</si>
  <si>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</si>
  <si>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</si>
  <si>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</si>
  <si>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</si>
  <si>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</si>
  <si>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</si>
  <si>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</si>
  <si>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</si>
  <si>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</si>
  <si>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</si>
  <si>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</si>
  <si>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</si>
  <si>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</si>
  <si>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</si>
  <si>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</si>
  <si>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</si>
  <si>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</si>
  <si>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</si>
  <si>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</si>
  <si>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</si>
  <si>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</si>
  <si>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</si>
  <si>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</si>
  <si>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</si>
  <si>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</si>
  <si>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</si>
  <si>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</si>
  <si>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</si>
  <si>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</si>
  <si>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</si>
  <si>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</si>
  <si>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</si>
  <si>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</si>
  <si>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</si>
  <si>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</si>
  <si>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</si>
  <si>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</si>
  <si>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</si>
  <si>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</si>
  <si>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</si>
  <si>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</si>
  <si>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</si>
  <si>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</si>
  <si>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</si>
  <si>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</si>
  <si>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</si>
  <si>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</si>
  <si>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</si>
  <si>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</si>
  <si>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</si>
  <si>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</si>
  <si>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</si>
  <si>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</si>
  <si>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</si>
  <si>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</si>
  <si>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</si>
  <si>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</si>
  <si>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</si>
  <si>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</si>
  <si>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</si>
  <si>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</si>
  <si>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</si>
  <si>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</si>
  <si>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</si>
  <si>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</si>
  <si>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</si>
  <si>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</si>
  <si>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</si>
  <si>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</si>
  <si>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</si>
  <si>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</si>
  <si>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</si>
  <si>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</si>
  <si>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</si>
  <si>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</si>
  <si>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</si>
  <si>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</si>
  <si>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</si>
  <si>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</si>
  <si>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</si>
  <si>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</si>
  <si>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</si>
  <si>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</si>
  <si>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</si>
  <si>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</si>
  <si>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</si>
  <si>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</si>
  <si>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</si>
  <si>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</si>
  <si>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</si>
  <si>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</si>
  <si>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</si>
  <si>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</si>
  <si>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</si>
  <si>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</si>
  <si>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</si>
  <si>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</si>
  <si>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</si>
  <si>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</si>
  <si>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</si>
  <si>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</si>
  <si>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</si>
  <si>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</si>
  <si>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</si>
  <si>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</si>
  <si>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</si>
  <si>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</si>
  <si>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</si>
  <si>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</si>
  <si>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</si>
  <si>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</si>
  <si>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</si>
  <si>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</si>
  <si>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</si>
  <si>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</si>
  <si>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</si>
  <si>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</si>
  <si>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</si>
  <si>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</si>
  <si>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</si>
  <si>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</si>
  <si>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</si>
  <si>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</si>
  <si>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</si>
  <si>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</si>
  <si>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</si>
  <si>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</si>
  <si>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</si>
  <si>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</si>
  <si>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</si>
  <si>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</si>
  <si>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</si>
  <si>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</si>
  <si>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</si>
  <si>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</si>
  <si>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</si>
  <si>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</si>
  <si>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</si>
  <si>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</si>
  <si>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</si>
  <si>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</si>
  <si>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</si>
  <si>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</si>
  <si>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</si>
  <si>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</si>
  <si>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</si>
  <si>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</si>
  <si>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</si>
  <si>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</si>
  <si>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</si>
  <si>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</si>
  <si>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</si>
  <si>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</si>
  <si>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</si>
  <si>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</si>
  <si>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</si>
  <si>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</si>
  <si>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</si>
  <si>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</si>
  <si>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</si>
  <si>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</si>
  <si>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</si>
  <si>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</si>
  <si>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</si>
  <si>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</si>
  <si>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</si>
  <si>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</si>
  <si>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</si>
  <si>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</si>
  <si>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</si>
  <si>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</si>
  <si>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</si>
  <si>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</si>
  <si>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</si>
  <si>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</si>
  <si>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</si>
  <si>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</si>
  <si>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</si>
  <si>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</si>
  <si>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</si>
  <si>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</si>
  <si>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</si>
  <si>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</si>
  <si>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</si>
  <si>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</si>
  <si>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</si>
  <si>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</si>
  <si>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</si>
  <si>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</si>
  <si>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</si>
  <si>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</si>
  <si>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</si>
  <si>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</si>
  <si>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</si>
  <si>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</si>
  <si>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</si>
  <si>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</si>
  <si>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</si>
  <si>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</si>
  <si>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</si>
  <si>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</si>
  <si>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</si>
  <si>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</si>
  <si>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</si>
  <si>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</si>
  <si>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</si>
  <si>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</si>
  <si>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</si>
  <si>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</si>
  <si>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</si>
  <si>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</si>
  <si>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</si>
  <si>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</si>
  <si>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</si>
  <si>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</si>
  <si>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</si>
  <si>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</si>
  <si>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</si>
  <si>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</si>
  <si>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</si>
  <si>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</si>
  <si>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</si>
  <si>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</si>
  <si>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</si>
  <si>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</si>
  <si>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</si>
  <si>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</si>
  <si>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</si>
  <si>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</si>
  <si>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</si>
  <si>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</si>
  <si>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</si>
  <si>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</si>
  <si>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</si>
  <si>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</si>
  <si>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</si>
  <si>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</si>
  <si>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</si>
  <si>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</si>
  <si>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</si>
  <si>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</si>
  <si>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</si>
  <si>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</si>
  <si>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</si>
  <si>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</si>
  <si>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</si>
  <si>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</si>
  <si>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</si>
  <si>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</si>
  <si>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</si>
  <si>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</si>
  <si>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</si>
  <si>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</si>
  <si>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</si>
  <si>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</si>
  <si>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</si>
  <si>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</si>
  <si>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</si>
  <si>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</si>
  <si>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</si>
  <si>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</si>
  <si>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</si>
  <si>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</si>
  <si>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</si>
  <si>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</si>
  <si>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</si>
  <si>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</si>
  <si>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</si>
  <si>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</si>
  <si>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</si>
  <si>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</si>
  <si>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</si>
  <si>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</si>
  <si>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</si>
  <si>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</si>
  <si>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</si>
  <si>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</si>
  <si>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</si>
  <si>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</si>
  <si>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</si>
  <si>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</si>
  <si>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</si>
  <si>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</si>
  <si>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</si>
  <si>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</si>
  <si>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</si>
  <si>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</si>
  <si>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</si>
  <si>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</si>
  <si>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</si>
  <si>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</si>
  <si>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</si>
  <si>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</si>
  <si>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</si>
  <si>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</si>
  <si>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</si>
  <si>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</si>
  <si>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</si>
  <si>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</si>
  <si>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</si>
  <si>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</si>
  <si>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</si>
  <si>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</si>
  <si>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</si>
  <si>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</si>
  <si>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</si>
  <si>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</si>
  <si>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</si>
  <si>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</si>
  <si>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</si>
  <si>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</si>
  <si>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</si>
  <si>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</si>
  <si>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</si>
  <si>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</si>
  <si>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</si>
  <si>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</si>
  <si>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</si>
  <si>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</si>
  <si>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</si>
  <si>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</si>
  <si>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</si>
  <si>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</si>
  <si>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</si>
  <si>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</si>
  <si>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</si>
  <si>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</si>
  <si>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</si>
  <si>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</si>
  <si>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</si>
  <si>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</si>
  <si>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</si>
  <si>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</si>
  <si>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</si>
  <si>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</si>
  <si>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</si>
  <si>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</si>
  <si>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</si>
  <si>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</si>
  <si>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</si>
  <si>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</si>
  <si>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</si>
  <si>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</si>
  <si>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</si>
  <si>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</si>
  <si>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</si>
  <si>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</si>
  <si>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</si>
  <si>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</si>
  <si>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</si>
  <si>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</si>
  <si>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</si>
  <si>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</si>
  <si>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</si>
  <si>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</si>
  <si>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</si>
  <si>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</si>
  <si>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</si>
  <si>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</si>
  <si>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</si>
  <si>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</si>
  <si>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</si>
  <si>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</si>
  <si>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</si>
  <si>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</si>
  <si>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</si>
  <si>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</si>
  <si>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</si>
  <si>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</si>
  <si>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</si>
  <si>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</si>
  <si>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</si>
  <si>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</si>
  <si>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</si>
  <si>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</si>
  <si>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</si>
  <si>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</si>
  <si>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</si>
  <si>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</si>
  <si>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</si>
  <si>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</si>
  <si>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</si>
  <si>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</si>
  <si>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</si>
  <si>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</si>
  <si>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</si>
  <si>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</si>
  <si>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</si>
  <si>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</si>
  <si>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</si>
  <si>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</si>
  <si>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</si>
  <si>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</si>
  <si>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</si>
  <si>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</si>
  <si>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</si>
  <si>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</si>
  <si>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</si>
  <si>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</si>
  <si>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</si>
  <si>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</si>
  <si>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</si>
  <si>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</si>
  <si>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</si>
  <si>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</si>
  <si>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</si>
  <si>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</si>
  <si>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</si>
  <si>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</si>
  <si>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</si>
  <si>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</si>
  <si>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</si>
  <si>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</si>
  <si>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</si>
  <si>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</si>
  <si>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</si>
  <si>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</si>
  <si>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</si>
  <si>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</si>
  <si>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</si>
  <si>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</si>
  <si>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</si>
  <si>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</si>
  <si>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</si>
  <si>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</si>
  <si>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</si>
  <si>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</si>
  <si>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</si>
  <si>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</si>
  <si>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</si>
  <si>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</si>
  <si>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</si>
  <si>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</si>
  <si>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</si>
  <si>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</si>
  <si>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</si>
  <si>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</si>
  <si>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</si>
  <si>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</si>
  <si>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</si>
  <si>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</si>
  <si>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</si>
  <si>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</si>
  <si>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</si>
  <si>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</si>
  <si>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</si>
  <si>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</si>
  <si>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</si>
  <si>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</si>
  <si>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</si>
  <si>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</si>
  <si>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</si>
  <si>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</si>
  <si>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</si>
  <si>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</si>
  <si>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</si>
  <si>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</si>
  <si>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</si>
  <si>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</si>
  <si>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</si>
  <si>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</si>
  <si>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</si>
  <si>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</si>
  <si>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</si>
  <si>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</si>
  <si>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</si>
  <si>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</si>
  <si>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</si>
  <si>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</si>
  <si>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</si>
  <si>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</si>
  <si>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</si>
  <si>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</si>
  <si>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</si>
  <si>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</si>
  <si>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</si>
  <si>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</si>
  <si>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</si>
  <si>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</si>
  <si>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</si>
  <si>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</si>
  <si>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</si>
  <si>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</si>
  <si>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</si>
  <si>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</si>
  <si>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</si>
  <si>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</si>
  <si>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</si>
  <si>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</si>
  <si>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</si>
  <si>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</si>
  <si>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</si>
  <si>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</si>
  <si>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</si>
  <si>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</si>
  <si>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</si>
  <si>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</si>
  <si>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</si>
  <si>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</si>
  <si>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</si>
  <si>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</si>
  <si>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</si>
  <si>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</si>
  <si>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</si>
  <si>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</si>
  <si>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</si>
  <si>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</si>
  <si>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</si>
  <si>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</si>
  <si>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</si>
  <si>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</si>
  <si>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</si>
  <si>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</si>
  <si>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</si>
  <si>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</si>
  <si>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</si>
  <si>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</si>
  <si>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</si>
  <si>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</si>
  <si>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</si>
  <si>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</si>
  <si>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</si>
  <si>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</si>
  <si>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</si>
  <si>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</si>
  <si>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</si>
  <si>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</si>
  <si>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</si>
  <si>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</si>
  <si>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</si>
  <si>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</si>
  <si>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</si>
  <si>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</si>
  <si>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</si>
  <si>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</si>
  <si>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</si>
  <si>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</si>
  <si>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</si>
  <si>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</si>
  <si>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</si>
  <si>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</si>
  <si>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</si>
  <si>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</si>
  <si>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</si>
  <si>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</si>
  <si>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</si>
  <si>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</si>
  <si>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</si>
  <si>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</si>
  <si>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</si>
  <si>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</si>
  <si>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</si>
  <si>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</si>
  <si>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</si>
  <si>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</si>
  <si>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</si>
  <si>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</si>
  <si>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</si>
  <si>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</si>
  <si>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</si>
  <si>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</si>
  <si>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</si>
  <si>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</si>
  <si>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</si>
  <si>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</si>
  <si>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</si>
  <si>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</si>
  <si>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</si>
  <si>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</si>
  <si>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</si>
  <si>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</si>
  <si>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</si>
  <si>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</si>
  <si>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</si>
  <si>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</si>
  <si>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</si>
  <si>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</si>
  <si>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</si>
  <si>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</si>
  <si>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</si>
  <si>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</si>
  <si>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</si>
  <si>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</si>
  <si>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</si>
  <si>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</si>
  <si>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</si>
  <si>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</si>
  <si>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</si>
  <si>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</si>
  <si>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</si>
  <si>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</si>
  <si>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</si>
  <si>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</si>
  <si>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</si>
  <si>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</si>
  <si>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</si>
  <si>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</si>
  <si>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</si>
  <si>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</si>
  <si>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</si>
  <si>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</si>
  <si>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</si>
  <si>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</si>
  <si>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</si>
  <si>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</si>
  <si>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</si>
  <si>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</si>
  <si>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</si>
  <si>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</si>
  <si>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</si>
  <si>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</si>
  <si>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</si>
  <si>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</si>
  <si>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</si>
  <si>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</si>
  <si>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</si>
  <si>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</si>
  <si>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</si>
  <si>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</si>
  <si>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</si>
  <si>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</si>
  <si>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</si>
  <si>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</si>
  <si>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</si>
  <si>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</si>
  <si>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</si>
  <si>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</si>
  <si>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</si>
  <si>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</si>
  <si>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</si>
  <si>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</si>
  <si>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</si>
  <si>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</si>
  <si>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</si>
  <si>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</si>
  <si>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</si>
  <si>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</si>
  <si>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</si>
  <si>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</si>
  <si>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</si>
  <si>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</si>
  <si>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</si>
  <si>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</si>
  <si>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</si>
  <si>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</si>
  <si>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</si>
  <si>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</si>
  <si>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</si>
  <si>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</si>
  <si>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</si>
  <si>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</si>
  <si>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</si>
  <si>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</si>
  <si>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</si>
  <si>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</si>
  <si>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</si>
  <si>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</si>
  <si>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</si>
  <si>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</si>
  <si>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</si>
  <si>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</si>
  <si>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</si>
  <si>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</si>
  <si>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</si>
  <si>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</si>
  <si>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</si>
  <si>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</si>
  <si>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</si>
  <si>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</si>
  <si>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</si>
  <si>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</si>
  <si>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</si>
  <si>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</si>
  <si>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</si>
  <si>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</si>
  <si>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</si>
  <si>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</si>
  <si>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</si>
  <si>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</si>
  <si>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</si>
  <si>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</si>
  <si>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</si>
  <si>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</si>
  <si>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</si>
  <si>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</si>
  <si>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</si>
  <si>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</si>
  <si>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</si>
  <si>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</si>
  <si>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</si>
  <si>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</si>
  <si>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</si>
  <si>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</si>
  <si>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</si>
  <si>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</si>
  <si>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</si>
  <si>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</si>
  <si>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</si>
  <si>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</si>
  <si>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</si>
  <si>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</si>
  <si>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</si>
  <si>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</si>
  <si>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</si>
  <si>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</si>
  <si>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</si>
  <si>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</si>
  <si>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</si>
  <si>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</si>
  <si>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</si>
  <si>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</si>
  <si>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</si>
  <si>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</si>
  <si>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</si>
  <si>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</si>
  <si>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</si>
  <si>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</si>
  <si>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</si>
  <si>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</si>
  <si>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</si>
  <si>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</si>
  <si>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</si>
  <si>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</si>
  <si>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</si>
  <si>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</si>
  <si>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</si>
  <si>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</si>
  <si>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</si>
  <si>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</si>
  <si>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</si>
  <si>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</si>
  <si>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</si>
  <si>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</si>
  <si>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</si>
  <si>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</si>
  <si>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</si>
  <si>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</si>
  <si>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</si>
  <si>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</si>
  <si>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</si>
  <si>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</si>
  <si>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</si>
  <si>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</si>
  <si>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</si>
  <si>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</si>
  <si>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</si>
  <si>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</si>
  <si>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</si>
  <si>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</si>
  <si>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</si>
  <si>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</si>
  <si>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</si>
  <si>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</si>
  <si>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</si>
  <si>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</si>
  <si>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</si>
  <si>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</si>
  <si>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</si>
  <si>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</si>
  <si>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</si>
  <si>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</si>
  <si>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</si>
  <si>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</si>
  <si>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</si>
  <si>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</si>
  <si>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</si>
  <si>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</si>
  <si>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</si>
  <si>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</si>
  <si>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</si>
  <si>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</si>
  <si>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</si>
  <si>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</si>
  <si>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</si>
  <si>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</si>
  <si>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</si>
  <si>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</si>
  <si>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</si>
  <si>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</si>
  <si>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</si>
  <si>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</si>
  <si>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</si>
  <si>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</si>
  <si>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</si>
  <si>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</si>
  <si>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</si>
  <si>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</si>
  <si>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</si>
  <si>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</si>
  <si>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</si>
  <si>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</si>
  <si>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</si>
  <si>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</si>
  <si>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</si>
  <si>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</si>
  <si>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</si>
  <si>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</si>
  <si>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</si>
  <si>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</si>
  <si>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</si>
  <si>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</si>
  <si>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</si>
  <si>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</si>
  <si>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</si>
  <si>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</si>
  <si>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</si>
  <si>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</si>
  <si>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</si>
  <si>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</si>
  <si>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</si>
  <si>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</si>
  <si>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</si>
  <si>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</si>
  <si>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</si>
  <si>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</si>
  <si>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</si>
  <si>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</si>
  <si>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</si>
  <si>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</si>
  <si>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</si>
  <si>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</si>
  <si>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</si>
  <si>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</si>
  <si>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</si>
  <si>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</si>
  <si>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</si>
  <si>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</si>
  <si>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</si>
  <si>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</si>
  <si>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</si>
  <si>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</si>
  <si>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</si>
  <si>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</si>
  <si>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</si>
  <si>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</si>
  <si>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</si>
  <si>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</si>
  <si>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</si>
  <si>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</si>
  <si>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</si>
  <si>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</si>
  <si>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</si>
  <si>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</si>
  <si>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</si>
  <si>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</si>
  <si>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</si>
  <si>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</si>
  <si>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</si>
  <si>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</si>
  <si>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</si>
  <si>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</si>
  <si>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</si>
  <si>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</si>
  <si>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</si>
  <si>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</si>
  <si>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</si>
  <si>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</si>
  <si>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</si>
  <si>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</si>
  <si>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</si>
  <si>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</si>
  <si>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</si>
  <si>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</si>
  <si>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</si>
  <si>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</si>
  <si>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</si>
  <si>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</si>
  <si>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</si>
  <si>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</si>
  <si>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</si>
  <si>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</si>
  <si>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</si>
  <si>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</si>
  <si>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</si>
  <si>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</si>
  <si>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</si>
  <si>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</si>
  <si>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</si>
  <si>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</si>
  <si>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</si>
  <si>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</si>
  <si>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</si>
  <si>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</si>
  <si>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</si>
  <si>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</si>
  <si>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</si>
  <si>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</si>
  <si>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</si>
  <si>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</si>
  <si>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</si>
  <si>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</si>
  <si>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</si>
  <si>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</si>
  <si>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</si>
  <si>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</si>
  <si>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</si>
  <si>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</si>
  <si>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</si>
  <si>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</si>
  <si>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</si>
  <si>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</si>
  <si>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</si>
  <si>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</si>
  <si>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</si>
  <si>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</si>
  <si>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</si>
  <si>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</si>
  <si>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</si>
  <si>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</si>
  <si>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</si>
  <si>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</si>
  <si>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</si>
  <si>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</si>
  <si>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</si>
  <si>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</si>
  <si>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</si>
  <si>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</si>
  <si>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</si>
  <si>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</si>
  <si>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</si>
  <si>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</si>
  <si>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</si>
  <si>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</si>
  <si>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</si>
  <si>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</si>
  <si>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</si>
  <si>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</si>
  <si>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</si>
  <si>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</si>
  <si>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</si>
  <si>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</si>
  <si>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</si>
  <si>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</si>
  <si>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</si>
  <si>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</si>
  <si>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</si>
  <si>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</si>
  <si>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</si>
  <si>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</si>
  <si>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</si>
  <si>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</si>
  <si>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</si>
  <si>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</si>
  <si>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</si>
  <si>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</si>
  <si>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</si>
  <si>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</si>
  <si>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</si>
  <si>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</si>
  <si>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</si>
  <si>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</si>
  <si>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</si>
  <si>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</si>
  <si>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</si>
  <si>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</si>
  <si>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</si>
  <si>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</si>
  <si>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</si>
  <si>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</si>
  <si>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</si>
  <si>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</si>
  <si>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</si>
  <si>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</si>
  <si>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</si>
  <si>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</si>
  <si>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</si>
  <si>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</si>
  <si>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</si>
  <si>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</si>
  <si>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</si>
  <si>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</si>
  <si>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</si>
  <si>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</si>
  <si>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</si>
  <si>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</si>
  <si>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</si>
  <si>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</si>
  <si>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</si>
  <si>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</si>
  <si>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</si>
  <si>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</si>
  <si>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</si>
  <si>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</si>
  <si>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</si>
  <si>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</si>
  <si>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</si>
  <si>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</si>
  <si>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</si>
  <si>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</si>
  <si>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</si>
  <si>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</si>
  <si>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</si>
  <si>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</si>
  <si>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</si>
  <si>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</si>
  <si>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</si>
  <si>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</si>
  <si>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</si>
  <si>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</si>
  <si>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</si>
  <si>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</si>
  <si>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</si>
  <si>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</si>
  <si>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</si>
  <si>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</si>
  <si>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</si>
  <si>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</si>
  <si>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</si>
  <si>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</si>
  <si>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</si>
  <si>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</si>
  <si>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</si>
  <si>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</si>
  <si>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</si>
  <si>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</si>
  <si>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</si>
  <si>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</si>
  <si>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</si>
  <si>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</si>
  <si>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</si>
  <si>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</si>
  <si>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</si>
  <si>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</si>
  <si>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</si>
  <si>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</si>
  <si>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</si>
  <si>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</si>
  <si>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</si>
  <si>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</si>
  <si>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</si>
  <si>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</si>
  <si>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</si>
  <si>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</si>
  <si>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</si>
  <si>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</si>
  <si>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</si>
  <si>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</si>
  <si>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</si>
  <si>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</si>
  <si>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</si>
  <si>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</si>
  <si>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</si>
  <si>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</si>
  <si>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</si>
  <si>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</si>
  <si>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</si>
  <si>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</si>
  <si>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</si>
  <si>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</si>
  <si>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</si>
  <si>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</si>
  <si>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</si>
  <si>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</si>
  <si>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</si>
  <si>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</si>
  <si>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</si>
  <si>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</si>
  <si>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</si>
  <si>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</si>
  <si>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</si>
  <si>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</si>
  <si>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</si>
  <si>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</si>
  <si>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</si>
  <si>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</si>
  <si>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</si>
  <si>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</si>
  <si>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</si>
  <si>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</si>
  <si>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</si>
  <si>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</si>
  <si>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</si>
  <si>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</si>
  <si>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</si>
  <si>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</si>
  <si>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</si>
  <si>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</si>
  <si>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</si>
  <si>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</si>
  <si>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</si>
  <si>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</si>
  <si>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</si>
  <si>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</si>
  <si>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</si>
  <si>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</si>
  <si>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</si>
  <si>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</si>
  <si>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</si>
  <si>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</si>
  <si>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</si>
  <si>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</si>
  <si>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</si>
  <si>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</si>
  <si>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</si>
  <si>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</si>
  <si>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</si>
  <si>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</si>
  <si>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</si>
  <si>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</si>
  <si>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</si>
  <si>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</si>
  <si>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</si>
  <si>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</si>
  <si>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</si>
  <si>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</si>
  <si>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</si>
  <si>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</si>
  <si>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</si>
  <si>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</si>
  <si>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</si>
  <si>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</si>
  <si>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</si>
  <si>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</si>
  <si>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</si>
  <si>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</si>
  <si>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</si>
  <si>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</si>
  <si>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</si>
  <si>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</si>
  <si>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</si>
  <si>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</si>
  <si>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</si>
  <si>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</si>
  <si>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</si>
  <si>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</si>
  <si>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</si>
  <si>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</si>
  <si>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</si>
  <si>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</si>
  <si>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</si>
  <si>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</si>
  <si>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</si>
  <si>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</si>
  <si>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</si>
  <si>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</si>
  <si>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</si>
  <si>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</si>
  <si>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</si>
  <si>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</si>
  <si>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</si>
  <si>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</si>
  <si>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</si>
  <si>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</si>
  <si>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</si>
  <si>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</si>
  <si>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</si>
  <si>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</si>
  <si>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</si>
  <si>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</si>
  <si>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</si>
  <si>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</si>
  <si>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</si>
  <si>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</si>
  <si>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</si>
  <si>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</si>
  <si>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</si>
  <si>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</si>
  <si>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</si>
  <si>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</si>
  <si>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</si>
  <si>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</si>
  <si>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</si>
  <si>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</si>
  <si>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</si>
  <si>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</si>
  <si>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</si>
  <si>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</si>
  <si>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</si>
  <si>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</si>
  <si>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</si>
  <si>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</si>
  <si>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</si>
  <si>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</si>
  <si>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</si>
  <si>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</si>
  <si>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</si>
  <si>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</si>
  <si>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</si>
  <si>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</si>
  <si>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</si>
  <si>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</si>
  <si>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</si>
  <si>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</si>
  <si>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</si>
  <si>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</si>
  <si>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</si>
  <si>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</si>
  <si>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</si>
  <si>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</si>
  <si>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</si>
  <si>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</si>
  <si>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</si>
  <si>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</si>
  <si>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</si>
  <si>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</si>
  <si>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</si>
  <si>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</si>
  <si>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</si>
  <si>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</si>
  <si>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</si>
  <si>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</si>
  <si>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</si>
  <si>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</si>
  <si>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</si>
  <si>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</si>
  <si>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</si>
  <si>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</si>
  <si>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</si>
  <si>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</si>
  <si>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</si>
  <si>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</si>
  <si>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</si>
  <si>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</si>
  <si>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</si>
  <si>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</si>
  <si>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</si>
  <si>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</si>
  <si>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</si>
  <si>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</si>
  <si>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</si>
  <si>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</si>
  <si>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</si>
  <si>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</si>
  <si>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</si>
  <si>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</si>
  <si>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</si>
  <si>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</si>
  <si>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</si>
  <si>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</si>
  <si>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</si>
  <si>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</si>
  <si>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</si>
  <si>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</si>
  <si>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</si>
  <si>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</si>
  <si>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</si>
  <si>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</si>
  <si>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</si>
  <si>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</si>
  <si>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</si>
  <si>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</si>
  <si>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</si>
  <si>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</si>
  <si>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</si>
  <si>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</si>
  <si>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</si>
  <si>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</si>
  <si>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</si>
  <si>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</si>
  <si>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</si>
  <si>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</si>
  <si>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</si>
  <si>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</si>
  <si>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</si>
  <si>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</si>
  <si>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</si>
  <si>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</si>
  <si>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</si>
  <si>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</si>
  <si>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</si>
  <si>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</si>
  <si>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</si>
  <si>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</si>
  <si>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</si>
  <si>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</si>
  <si>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</si>
  <si>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</si>
  <si>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</si>
  <si>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</si>
  <si>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</si>
  <si>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</si>
  <si>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</si>
  <si>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</si>
  <si>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</si>
  <si>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</si>
  <si>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</si>
  <si>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</si>
  <si>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</si>
  <si>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</si>
  <si>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</si>
  <si>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</si>
  <si>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</si>
  <si>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</si>
  <si>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</si>
  <si>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</si>
  <si>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</si>
  <si>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</si>
  <si>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</si>
  <si>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</si>
  <si>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</si>
  <si>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</si>
  <si>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</si>
  <si>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</si>
  <si>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</si>
  <si>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</si>
  <si>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</si>
  <si>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</si>
  <si>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</si>
  <si>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</si>
  <si>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</si>
  <si>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</si>
  <si>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</si>
  <si>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</si>
  <si>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</si>
  <si>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</si>
  <si>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</si>
  <si>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</si>
  <si>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</si>
  <si>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</si>
  <si>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</si>
  <si>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</si>
  <si>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</si>
  <si>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</si>
  <si>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</si>
  <si>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</si>
  <si>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</si>
  <si>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</si>
  <si>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</si>
  <si>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</si>
  <si>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</si>
  <si>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</si>
  <si>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</si>
  <si>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</si>
  <si>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</si>
  <si>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</si>
  <si>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</si>
  <si>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</si>
  <si>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</si>
  <si>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</si>
  <si>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</si>
  <si>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</si>
  <si>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</si>
  <si>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</si>
  <si>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</si>
  <si>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</si>
  <si>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</si>
  <si>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</si>
  <si>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</si>
  <si>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</si>
  <si>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</si>
  <si>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</si>
  <si>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</si>
  <si>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</si>
  <si>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</si>
  <si>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</si>
  <si>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</si>
  <si>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</si>
  <si>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</si>
  <si>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</si>
  <si>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</si>
  <si>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</si>
  <si>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</si>
  <si>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</si>
  <si>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</si>
  <si>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</si>
  <si>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</si>
  <si>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</si>
  <si>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</si>
  <si>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</si>
  <si>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</si>
  <si>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</si>
  <si>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</si>
  <si>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</si>
  <si>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</si>
  <si>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</si>
  <si>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</si>
  <si>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</si>
  <si>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</si>
  <si>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</si>
  <si>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</si>
  <si>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</si>
  <si>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</si>
  <si>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</si>
  <si>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</si>
  <si>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</si>
  <si>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</si>
  <si>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</si>
  <si>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</si>
  <si>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</si>
  <si>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</si>
  <si>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</si>
  <si>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</si>
  <si>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</si>
  <si>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</si>
  <si>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</si>
  <si>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</si>
  <si>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</si>
  <si>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</si>
  <si>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</si>
  <si>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</si>
  <si>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</si>
  <si>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</si>
  <si>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</si>
  <si>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</si>
  <si>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</si>
  <si>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</si>
  <si>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</si>
  <si>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</si>
  <si>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</si>
  <si>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</si>
  <si>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</si>
  <si>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</si>
  <si>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</si>
  <si>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</si>
  <si>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</si>
  <si>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</si>
  <si>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</si>
  <si>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</si>
  <si>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</si>
  <si>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</si>
  <si>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</si>
  <si>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</si>
  <si>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</si>
  <si>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</si>
  <si>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</si>
  <si>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</si>
  <si>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</si>
  <si>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</si>
  <si>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</si>
  <si>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</si>
  <si>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</si>
  <si>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</si>
  <si>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</si>
  <si>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</si>
  <si>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</si>
  <si>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</si>
  <si>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</si>
  <si>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</si>
  <si>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</si>
  <si>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</si>
  <si>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</si>
  <si>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</si>
  <si>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</si>
  <si>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</si>
  <si>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</si>
  <si>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</si>
  <si>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</si>
  <si>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</si>
  <si>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</si>
  <si>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</si>
  <si>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</si>
  <si>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</si>
  <si>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</si>
  <si>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</si>
  <si>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</si>
  <si>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</si>
  <si>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</si>
  <si>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</si>
  <si>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</si>
  <si>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</si>
  <si>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</si>
  <si>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</si>
  <si>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</si>
  <si>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</si>
  <si>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</si>
  <si>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</si>
  <si>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</si>
  <si>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</si>
  <si>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</si>
  <si>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</si>
  <si>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</si>
  <si>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</si>
  <si>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</si>
  <si>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</si>
  <si>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</si>
  <si>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</si>
  <si>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</si>
  <si>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</si>
  <si>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</si>
  <si>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</si>
  <si>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</si>
  <si>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</si>
  <si>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</si>
  <si>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</si>
  <si>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</si>
  <si>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</si>
  <si>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</si>
  <si>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</si>
  <si>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</si>
  <si>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</si>
  <si>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</si>
  <si>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</si>
  <si>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</si>
  <si>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</si>
  <si>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</si>
  <si>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</si>
  <si>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</si>
  <si>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</si>
  <si>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</si>
  <si>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</si>
  <si>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</si>
  <si>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</si>
  <si>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</si>
  <si>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</si>
  <si>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</si>
  <si>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</si>
  <si>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</si>
  <si>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</si>
  <si>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</si>
  <si>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</si>
  <si>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</si>
  <si>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</si>
  <si>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</si>
  <si>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</si>
  <si>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</si>
  <si>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</si>
  <si>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</si>
  <si>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</si>
  <si>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</si>
  <si>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</si>
  <si>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</si>
  <si>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</si>
  <si>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</si>
  <si>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</si>
  <si>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</si>
  <si>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</si>
  <si>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</si>
  <si>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</si>
  <si>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</si>
  <si>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</si>
  <si>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</si>
  <si>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</si>
  <si>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</si>
  <si>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</si>
  <si>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</si>
  <si>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</si>
  <si>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</si>
  <si>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</si>
  <si>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</si>
  <si>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</si>
  <si>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</si>
  <si>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</si>
  <si>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</si>
  <si>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</si>
  <si>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</si>
  <si>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</si>
  <si>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</si>
  <si>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</si>
  <si>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</si>
  <si>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</si>
  <si>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</si>
  <si>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</si>
  <si>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</si>
  <si>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</si>
  <si>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</si>
  <si>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</si>
  <si>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</si>
  <si>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</si>
  <si>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</si>
  <si>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</si>
  <si>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</si>
  <si>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</si>
  <si>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</si>
  <si>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</si>
  <si>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</si>
  <si>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</si>
  <si>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</si>
  <si>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</si>
  <si>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</si>
  <si>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</si>
  <si>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</si>
  <si>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</si>
  <si>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</si>
  <si>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</si>
  <si>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</si>
  <si>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</si>
  <si>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</si>
  <si>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</si>
  <si>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</si>
  <si>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</si>
  <si>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</si>
  <si>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</si>
  <si>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</si>
  <si>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</si>
  <si>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</si>
  <si>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</si>
  <si>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</si>
  <si>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</si>
  <si>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</si>
  <si>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</si>
  <si>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</si>
  <si>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</si>
  <si>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</si>
  <si>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</si>
  <si>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</si>
  <si>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</si>
  <si>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</si>
  <si>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</si>
  <si>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</si>
  <si>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</si>
  <si>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</si>
  <si>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</si>
  <si>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</si>
  <si>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</si>
  <si>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</si>
  <si>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</si>
  <si>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</si>
  <si>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</si>
  <si>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</si>
  <si>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</si>
  <si>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</si>
  <si>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</si>
  <si>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</si>
  <si>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</si>
  <si>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</si>
  <si>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</si>
  <si>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</si>
  <si>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</si>
  <si>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</si>
  <si>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</si>
  <si>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</si>
  <si>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</si>
  <si>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</si>
  <si>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</si>
  <si>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</si>
  <si>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</si>
  <si>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</si>
  <si>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</si>
  <si>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</si>
  <si>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</si>
  <si>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</si>
  <si>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</si>
  <si>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</si>
  <si>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</si>
  <si>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</si>
  <si>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</si>
  <si>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</si>
  <si>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</si>
  <si>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</si>
  <si>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</si>
  <si>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</si>
  <si>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</si>
  <si>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</si>
  <si>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</si>
  <si>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</si>
  <si>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</si>
  <si>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</si>
  <si>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</si>
  <si>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</si>
  <si>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</si>
  <si>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</si>
  <si>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</si>
  <si>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</si>
  <si>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</si>
  <si>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</si>
  <si>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</si>
  <si>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</si>
  <si>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</si>
  <si>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</si>
  <si>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</si>
  <si>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</si>
  <si>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</si>
  <si>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</si>
  <si>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</si>
  <si>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</si>
  <si>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</si>
  <si>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</si>
  <si>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</si>
  <si>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</si>
  <si>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</si>
  <si>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</si>
  <si>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</si>
  <si>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</si>
  <si>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</si>
  <si>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</si>
  <si>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</si>
  <si>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</si>
  <si>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</si>
  <si>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</si>
  <si>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</si>
  <si>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</si>
  <si>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</si>
  <si>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</si>
  <si>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</si>
  <si>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</si>
  <si>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</si>
  <si>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</si>
  <si>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</si>
  <si>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</si>
  <si>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</si>
  <si>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</si>
  <si>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</si>
  <si>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</si>
  <si>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</si>
  <si>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</si>
  <si>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</si>
  <si>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</si>
  <si>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</si>
  <si>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</si>
  <si>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</si>
  <si>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</si>
  <si>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</si>
  <si>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</si>
  <si>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</si>
  <si>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</si>
  <si>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</si>
  <si>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</si>
  <si>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</si>
  <si>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</si>
  <si>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</si>
  <si>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</si>
  <si>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</si>
  <si>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</si>
  <si>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</si>
  <si>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</si>
  <si>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</si>
  <si>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</si>
  <si>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</si>
  <si>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</si>
  <si>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</si>
  <si>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</si>
  <si>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</si>
  <si>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</si>
  <si>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</si>
  <si>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</si>
  <si>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</si>
  <si>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</si>
  <si>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</si>
  <si>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</si>
  <si>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</si>
  <si>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</si>
  <si>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</si>
  <si>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</si>
  <si>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</si>
  <si>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</si>
  <si>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</si>
  <si>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</si>
  <si>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</si>
  <si>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</si>
  <si>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</si>
  <si>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</si>
  <si>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</si>
  <si>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</si>
  <si>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</si>
  <si>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</si>
  <si>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</si>
  <si>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</si>
  <si>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</si>
  <si>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</si>
  <si>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</si>
  <si>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</si>
  <si>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</si>
  <si>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</si>
  <si>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</si>
  <si>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</si>
  <si>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</si>
  <si>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</si>
  <si>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</si>
  <si>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</si>
  <si>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</si>
  <si>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</si>
  <si>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</si>
  <si>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</si>
  <si>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</si>
  <si>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</si>
  <si>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</si>
  <si>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</si>
  <si>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</si>
  <si>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</si>
  <si>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</si>
  <si>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</si>
  <si>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</si>
  <si>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</si>
  <si>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</si>
  <si>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</si>
  <si>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</si>
  <si>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</si>
  <si>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</si>
  <si>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</si>
  <si>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</si>
  <si>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</si>
  <si>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</si>
  <si>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</si>
  <si>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</si>
  <si>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</si>
  <si>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</si>
  <si>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</si>
  <si>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</si>
  <si>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</si>
  <si>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</si>
  <si>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</si>
  <si>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</si>
  <si>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</si>
  <si>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</si>
  <si>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</si>
  <si>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</si>
  <si>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</si>
  <si>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</si>
  <si>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</si>
  <si>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</si>
  <si>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</si>
  <si>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</si>
  <si>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</si>
  <si>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</si>
  <si>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</si>
  <si>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</si>
  <si>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</si>
  <si>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</si>
  <si>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</si>
  <si>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</si>
  <si>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</si>
  <si>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</si>
  <si>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</si>
  <si>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</si>
  <si>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</si>
  <si>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</si>
  <si>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</si>
  <si>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</si>
  <si>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</si>
  <si>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</si>
  <si>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</si>
  <si>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</si>
  <si>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</si>
  <si>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</si>
  <si>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</si>
  <si>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</si>
  <si>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</si>
  <si>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</si>
  <si>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</si>
  <si>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</si>
  <si>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</si>
  <si>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</si>
  <si>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</si>
  <si>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</si>
  <si>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</si>
  <si>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</si>
  <si>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</si>
  <si>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</si>
  <si>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</si>
  <si>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</si>
  <si>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</si>
  <si>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</si>
  <si>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</si>
  <si>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</si>
  <si>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</si>
  <si>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</si>
  <si>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</si>
  <si>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</si>
  <si>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</si>
  <si>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</si>
  <si>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</si>
  <si>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</si>
  <si>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</si>
  <si>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</si>
  <si>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</si>
  <si>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</si>
  <si>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</si>
  <si>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</si>
  <si>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</si>
  <si>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</si>
  <si>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</si>
  <si>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</si>
  <si>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</si>
  <si>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</si>
  <si>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</si>
  <si>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</si>
  <si>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</si>
  <si>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</si>
  <si>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</si>
  <si>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</si>
  <si>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</si>
  <si>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</si>
  <si>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</si>
  <si>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</si>
  <si>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</si>
  <si>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</si>
  <si>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</si>
  <si>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</si>
  <si>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</si>
  <si>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</si>
  <si>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</si>
  <si>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</si>
  <si>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</si>
  <si>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</si>
  <si>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</si>
  <si>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</si>
  <si>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</si>
  <si>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</si>
  <si>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</si>
  <si>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</si>
  <si>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</si>
  <si>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</si>
  <si>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</si>
  <si>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</si>
  <si>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</si>
  <si>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</si>
  <si>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</si>
  <si>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</si>
  <si>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</si>
  <si>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</si>
  <si>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</si>
  <si>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</si>
  <si>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</si>
  <si>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</si>
  <si>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</si>
  <si>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</si>
  <si>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</si>
  <si>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</si>
  <si>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</si>
  <si>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</si>
  <si>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</si>
  <si>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</si>
  <si>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</si>
  <si>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</si>
  <si>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</si>
  <si>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</si>
  <si>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</si>
  <si>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</si>
  <si>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</si>
  <si>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</si>
  <si>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</si>
  <si>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</si>
  <si>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</si>
  <si>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</si>
  <si>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</si>
  <si>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</si>
  <si>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</si>
  <si>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</si>
  <si>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</si>
  <si>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</si>
  <si>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</si>
  <si>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</si>
  <si>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</si>
  <si>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</si>
  <si>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</si>
  <si>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</si>
  <si>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</si>
  <si>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</si>
  <si>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</si>
  <si>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</si>
  <si>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</si>
  <si>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</si>
  <si>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</si>
  <si>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</si>
  <si>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</si>
  <si>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</si>
  <si>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</si>
  <si>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</si>
  <si>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</si>
  <si>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</si>
  <si>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</si>
  <si>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</si>
  <si>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</si>
  <si>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</si>
  <si>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</si>
  <si>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</si>
  <si>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</si>
  <si>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</si>
  <si>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</si>
  <si>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</si>
  <si>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</si>
  <si>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</si>
  <si>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</si>
  <si>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</si>
  <si>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</si>
  <si>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</si>
  <si>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</si>
  <si>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</si>
  <si>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</si>
  <si>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</si>
  <si>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</si>
  <si>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</si>
  <si>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</si>
  <si>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</si>
  <si>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</si>
  <si>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</si>
  <si>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</si>
  <si>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</si>
  <si>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</si>
  <si>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</si>
  <si>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</si>
  <si>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</si>
  <si>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</si>
  <si>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</si>
  <si>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</si>
  <si>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</si>
  <si>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</si>
  <si>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</si>
  <si>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</si>
  <si>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</si>
  <si>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</si>
  <si>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</si>
  <si>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</si>
  <si>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</si>
  <si>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</si>
  <si>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</si>
  <si>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</si>
  <si>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</si>
  <si>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</si>
  <si>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</si>
  <si>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</si>
  <si>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</si>
  <si>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</si>
  <si>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</si>
  <si>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</si>
  <si>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</si>
  <si>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</si>
  <si>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</si>
  <si>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</si>
  <si>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</si>
  <si>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</si>
  <si>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</si>
  <si>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</si>
  <si>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</si>
  <si>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</si>
  <si>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</si>
  <si>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</si>
  <si>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</si>
  <si>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</si>
  <si>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</si>
  <si>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</si>
  <si>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</si>
  <si>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</si>
  <si>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</si>
  <si>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</si>
  <si>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</si>
  <si>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</si>
  <si>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</si>
  <si>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</si>
  <si>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</si>
  <si>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</si>
  <si>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</si>
  <si>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</si>
  <si>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</si>
  <si>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</si>
  <si>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</si>
  <si>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</si>
  <si>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</si>
  <si>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</si>
  <si>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</si>
  <si>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</si>
  <si>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</si>
  <si>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</si>
  <si>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</si>
  <si>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</si>
  <si>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</si>
  <si>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</si>
  <si>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</si>
  <si>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</si>
  <si>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</si>
  <si>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</si>
  <si>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</si>
  <si>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</si>
  <si>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</si>
  <si>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</si>
  <si>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</si>
  <si>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</si>
  <si>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</si>
  <si>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</si>
  <si>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</si>
  <si>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</si>
  <si>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</si>
  <si>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</si>
  <si>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</si>
  <si>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</si>
  <si>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</si>
  <si>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</si>
  <si>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</si>
  <si>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</si>
  <si>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</si>
  <si>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</si>
  <si>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</si>
  <si>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</si>
  <si>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</si>
  <si>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</si>
  <si>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</si>
  <si>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</si>
  <si>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</si>
  <si>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</si>
  <si>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</si>
  <si>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</si>
  <si>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</si>
  <si>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</si>
  <si>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</si>
  <si>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</si>
  <si>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</si>
  <si>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</si>
  <si>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</si>
  <si>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</si>
  <si>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</si>
  <si>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</si>
  <si>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</si>
  <si>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</si>
  <si>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</si>
  <si>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</si>
  <si>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</si>
  <si>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</si>
  <si>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</si>
  <si>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</si>
  <si>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</si>
  <si>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</si>
  <si>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</si>
  <si>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</si>
  <si>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</si>
  <si>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</si>
  <si>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</si>
  <si>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</si>
  <si>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</si>
  <si>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</si>
  <si>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</si>
  <si>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</si>
  <si>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</si>
  <si>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</si>
  <si>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</si>
  <si>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</si>
  <si>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</si>
  <si>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</si>
  <si>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</si>
  <si>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</si>
  <si>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</si>
  <si>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</si>
  <si>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</si>
  <si>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</si>
  <si>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</si>
  <si>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</si>
  <si>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</si>
  <si>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</si>
  <si>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</si>
  <si>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</si>
  <si>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</si>
  <si>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</si>
  <si>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</si>
  <si>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</si>
  <si>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</si>
  <si>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</si>
  <si>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</si>
  <si>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</si>
  <si>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</si>
  <si>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</si>
  <si>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</si>
  <si>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</si>
  <si>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</si>
  <si>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</si>
  <si>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</si>
  <si>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</si>
  <si>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</si>
  <si>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</si>
  <si>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</si>
  <si>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</si>
  <si>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</si>
  <si>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</si>
  <si>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</si>
  <si>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</si>
  <si>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</si>
  <si>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</si>
  <si>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</si>
  <si>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</si>
  <si>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</si>
  <si>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</si>
  <si>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</si>
  <si>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</si>
  <si>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</si>
  <si>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</si>
  <si>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</si>
  <si>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</si>
  <si>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</si>
  <si>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</si>
  <si>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</si>
  <si>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</si>
  <si>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</si>
  <si>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</si>
  <si>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</si>
  <si>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</si>
  <si>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</si>
  <si>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</si>
  <si>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</si>
  <si>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</si>
  <si>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</si>
  <si>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</si>
  <si>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</si>
  <si>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</si>
  <si>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</si>
  <si>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</si>
  <si>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</si>
  <si>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</si>
  <si>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</si>
  <si>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</si>
  <si>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</si>
  <si>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</si>
  <si>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</si>
  <si>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</si>
  <si>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</si>
  <si>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</si>
  <si>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</si>
  <si>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</si>
  <si>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</si>
  <si>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</si>
  <si>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</si>
  <si>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</si>
  <si>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</si>
  <si>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</si>
  <si>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</si>
  <si>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</si>
  <si>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</si>
  <si>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</si>
  <si>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</si>
  <si>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</si>
  <si>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</si>
  <si>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</si>
  <si>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</si>
  <si>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</si>
  <si>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</si>
  <si>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</si>
  <si>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</si>
  <si>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</si>
  <si>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</si>
  <si>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</si>
  <si>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</si>
  <si>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</si>
  <si>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</si>
  <si>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</si>
  <si>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</si>
  <si>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</si>
  <si>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</si>
  <si>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</si>
  <si>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</si>
  <si>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</si>
  <si>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</si>
  <si>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</si>
  <si>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</si>
  <si>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</si>
  <si>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</si>
  <si>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</si>
  <si>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</si>
  <si>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</si>
  <si>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</si>
  <si>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</si>
  <si>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</si>
  <si>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</si>
  <si>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</si>
  <si>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</si>
  <si>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</si>
  <si>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</si>
  <si>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</si>
  <si>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</si>
  <si>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</si>
  <si>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</si>
  <si>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</si>
  <si>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</si>
  <si>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</si>
  <si>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</si>
  <si>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</si>
  <si>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</si>
  <si>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</si>
  <si>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</si>
  <si>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</si>
  <si>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</si>
  <si>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</si>
  <si>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</si>
  <si>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</si>
  <si>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</si>
  <si>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</si>
  <si>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</si>
  <si>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</si>
  <si>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</si>
  <si>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</si>
  <si>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</si>
  <si>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</si>
  <si>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</si>
  <si>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</si>
  <si>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</si>
  <si>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</si>
  <si>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</si>
  <si>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</si>
  <si>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</si>
  <si>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</si>
  <si>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</si>
  <si>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</si>
  <si>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</si>
  <si>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</si>
  <si>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</si>
  <si>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</si>
  <si>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</si>
  <si>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</si>
  <si>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</si>
  <si>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</si>
  <si>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</si>
  <si>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</si>
  <si>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</si>
  <si>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</si>
  <si>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</si>
  <si>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</si>
  <si>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</si>
  <si>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</si>
  <si>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</si>
  <si>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</si>
  <si>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</si>
  <si>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</si>
  <si>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</si>
  <si>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</si>
  <si>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</si>
  <si>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</si>
  <si>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</si>
  <si>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</si>
  <si>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</si>
  <si>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</si>
  <si>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</si>
  <si>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</si>
  <si>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</si>
  <si>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</si>
  <si>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</si>
  <si>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</si>
  <si>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</si>
  <si>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</si>
  <si>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</si>
  <si>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</si>
  <si>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</si>
  <si>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</si>
  <si>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</si>
  <si>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</si>
  <si>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</si>
  <si>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</si>
  <si>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</si>
  <si>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</si>
  <si>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</si>
  <si>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</si>
  <si>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</si>
  <si>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</si>
  <si>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</si>
  <si>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</si>
  <si>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</si>
  <si>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</si>
  <si>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</si>
  <si>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</si>
  <si>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</si>
  <si>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</si>
  <si>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</si>
  <si>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</si>
  <si>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</si>
  <si>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</si>
  <si>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</si>
  <si>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</si>
  <si>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</si>
  <si>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</si>
  <si>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</si>
  <si>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</si>
  <si>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</si>
  <si>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</si>
  <si>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</si>
  <si>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</si>
  <si>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</si>
  <si>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</si>
  <si>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</si>
  <si>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</si>
  <si>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</si>
  <si>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</si>
  <si>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</si>
  <si>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</si>
  <si>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</si>
  <si>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</si>
  <si>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</si>
  <si>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</si>
  <si>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</si>
  <si>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</si>
  <si>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</si>
  <si>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</si>
  <si>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</si>
  <si>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</si>
  <si>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</si>
  <si>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</si>
  <si>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</si>
  <si>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</si>
  <si>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</si>
  <si>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</si>
  <si>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</si>
  <si>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</si>
  <si>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</si>
  <si>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</si>
  <si>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</si>
  <si>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</si>
  <si>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</si>
  <si>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</si>
  <si>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</si>
  <si>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</si>
  <si>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</si>
  <si>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</si>
  <si>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</si>
  <si>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</si>
  <si>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</si>
  <si>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</si>
  <si>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</si>
  <si>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</si>
  <si>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</si>
  <si>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</si>
  <si>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</si>
  <si>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</si>
  <si>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</si>
  <si>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</si>
  <si>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</si>
  <si>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</si>
  <si>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</si>
  <si>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</si>
  <si>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</si>
  <si>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</si>
  <si>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</si>
  <si>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</si>
  <si>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</si>
  <si>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</si>
  <si>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</si>
  <si>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</si>
  <si>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</si>
  <si>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</si>
  <si>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</si>
  <si>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</si>
  <si>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</si>
  <si>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</si>
  <si>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</si>
  <si>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</si>
  <si>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</si>
  <si>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</si>
  <si>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</si>
  <si>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</si>
  <si>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</si>
  <si>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</si>
  <si>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</si>
  <si>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</si>
  <si>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</si>
  <si>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</si>
  <si>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</si>
  <si>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</si>
  <si>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</si>
  <si>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</si>
  <si>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</si>
  <si>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</si>
  <si>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</si>
  <si>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</si>
  <si>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</si>
  <si>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</si>
  <si>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</si>
  <si>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</si>
  <si>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</si>
  <si>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</si>
  <si>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</si>
  <si>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</si>
  <si>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</si>
  <si>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</si>
  <si>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</si>
  <si>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</si>
  <si>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</si>
  <si>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</si>
  <si>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</si>
  <si>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</si>
  <si>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</si>
  <si>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</si>
  <si>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</si>
  <si>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</si>
  <si>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</si>
  <si>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</si>
  <si>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</si>
  <si>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</si>
  <si>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</si>
  <si>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</si>
  <si>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</si>
  <si>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</si>
  <si>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</si>
  <si>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</si>
  <si>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</si>
  <si>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</si>
  <si>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</si>
  <si>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</si>
  <si>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</si>
  <si>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</si>
  <si>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</si>
  <si>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</si>
  <si>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</si>
  <si>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</si>
  <si>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</si>
  <si>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</si>
  <si>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</si>
  <si>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</si>
  <si>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</si>
  <si>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</si>
  <si>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</si>
  <si>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</si>
  <si>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</si>
  <si>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</si>
  <si>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</si>
  <si>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</si>
  <si>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</si>
  <si>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</si>
  <si>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</si>
  <si>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</si>
  <si>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</si>
  <si>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</si>
  <si>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</si>
  <si>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</si>
  <si>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</si>
  <si>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</si>
  <si>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</si>
  <si>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</si>
  <si>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</si>
  <si>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</si>
  <si>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</si>
  <si>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</si>
  <si>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</si>
  <si>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</si>
  <si>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</si>
  <si>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</si>
  <si>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</si>
  <si>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</si>
  <si>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</si>
  <si>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</si>
  <si>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</si>
  <si>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</si>
  <si>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</si>
  <si>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</si>
  <si>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</si>
  <si>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</si>
  <si>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</si>
  <si>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</si>
  <si>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</si>
  <si>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</si>
  <si>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</si>
  <si>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</si>
  <si>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</si>
  <si>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</si>
  <si>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</si>
  <si>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</si>
  <si>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</si>
  <si>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</si>
  <si>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</si>
  <si>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</si>
  <si>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</si>
  <si>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</si>
  <si>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</si>
  <si>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</si>
  <si>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</si>
  <si>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</si>
  <si>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</si>
  <si>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</si>
  <si>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</si>
  <si>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</si>
  <si>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</si>
  <si>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</si>
  <si>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</si>
  <si>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</si>
  <si>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</si>
  <si>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</si>
  <si>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</si>
  <si>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</si>
  <si>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</si>
  <si>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</si>
  <si>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</si>
  <si>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</si>
  <si>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</si>
  <si>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</si>
  <si>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</si>
  <si>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</si>
  <si>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</si>
  <si>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</si>
  <si>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</si>
  <si>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</si>
  <si>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</si>
  <si>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</si>
  <si>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</si>
  <si>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</si>
  <si>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</si>
  <si>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</si>
  <si>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</si>
  <si>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</si>
  <si>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</si>
  <si>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</si>
  <si>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</si>
  <si>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</si>
  <si>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</si>
  <si>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</si>
  <si>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</si>
  <si>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</si>
  <si>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</si>
  <si>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</si>
  <si>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</si>
  <si>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</si>
  <si>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</si>
  <si>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</si>
  <si>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</si>
  <si>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</si>
  <si>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</si>
  <si>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</si>
  <si>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</si>
  <si>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</si>
  <si>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</si>
  <si>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</si>
  <si>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</si>
  <si>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</si>
  <si>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</si>
  <si>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</si>
  <si>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</si>
  <si>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</si>
  <si>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</si>
  <si>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</si>
  <si>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</si>
  <si>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</si>
  <si>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</si>
  <si>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</si>
  <si>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</si>
  <si>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</si>
  <si>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</si>
  <si>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</si>
  <si>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</si>
  <si>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</si>
  <si>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</si>
  <si>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</si>
  <si>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</si>
  <si>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</si>
  <si>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</si>
  <si>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</si>
  <si>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</si>
  <si>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</si>
  <si>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</si>
  <si>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</si>
  <si>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</si>
  <si>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</si>
  <si>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</si>
  <si>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</si>
  <si>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</si>
  <si>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</si>
  <si>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</si>
  <si>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</si>
  <si>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</si>
  <si>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</si>
  <si>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</si>
  <si>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</si>
  <si>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</si>
  <si>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</si>
  <si>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</si>
  <si>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</si>
  <si>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</si>
  <si>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</si>
  <si>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</si>
  <si>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</si>
  <si>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</si>
  <si>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</si>
  <si>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</si>
  <si>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</si>
  <si>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</si>
  <si>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</si>
  <si>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</si>
  <si>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</si>
  <si>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</si>
  <si>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</si>
  <si>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</si>
  <si>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</si>
  <si>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</si>
  <si>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</si>
  <si>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</si>
  <si>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</si>
  <si>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</si>
  <si>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</si>
  <si>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</si>
  <si>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</si>
  <si>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</si>
  <si>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</si>
  <si>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</si>
  <si>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</si>
  <si>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</si>
  <si>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</si>
  <si>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</si>
  <si>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</si>
  <si>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</si>
  <si>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</si>
  <si>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</si>
  <si>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</si>
  <si>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</si>
  <si>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</si>
  <si>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</si>
  <si>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</si>
  <si>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</si>
  <si>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</si>
  <si>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</si>
  <si>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</si>
  <si>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</si>
  <si>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</si>
  <si>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</si>
  <si>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</si>
  <si>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</si>
  <si>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</si>
  <si>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</si>
  <si>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</si>
  <si>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</si>
  <si>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</si>
  <si>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</si>
  <si>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</si>
  <si>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</si>
  <si>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</si>
  <si>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</si>
  <si>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</si>
  <si>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</si>
  <si>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</si>
  <si>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</si>
  <si>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</si>
  <si>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</si>
  <si>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</si>
  <si>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</si>
  <si>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</si>
  <si>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</si>
  <si>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</si>
  <si>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</si>
  <si>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</si>
  <si>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</si>
  <si>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</si>
  <si>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</si>
  <si>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</si>
  <si>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</si>
  <si>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</si>
  <si>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</si>
  <si>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</si>
  <si>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</si>
  <si>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</si>
  <si>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</si>
  <si>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</si>
  <si>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</si>
  <si>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</si>
  <si>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</si>
  <si>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</si>
  <si>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</si>
  <si>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</si>
  <si>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</si>
  <si>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</si>
  <si>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</si>
  <si>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</si>
  <si>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</si>
  <si>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</si>
  <si>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</si>
  <si>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</si>
  <si>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</si>
  <si>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</si>
  <si>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</si>
  <si>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</si>
  <si>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</si>
  <si>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</si>
  <si>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</si>
  <si>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</si>
  <si>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</si>
  <si>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</si>
  <si>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</si>
  <si>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</si>
  <si>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</si>
  <si>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</si>
  <si>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</si>
  <si>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</si>
  <si>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</si>
  <si>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</si>
  <si>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</si>
  <si>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</si>
  <si>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</si>
  <si>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</si>
  <si>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</si>
  <si>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</si>
  <si>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</si>
  <si>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</si>
  <si>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</si>
  <si>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</si>
  <si>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</si>
  <si>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</si>
  <si>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</si>
  <si>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</si>
  <si>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</si>
  <si>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</si>
  <si>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</si>
  <si>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</si>
  <si>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</si>
  <si>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</si>
  <si>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</si>
  <si>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</si>
  <si>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</si>
  <si>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</si>
  <si>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</si>
  <si>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</si>
  <si>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</si>
  <si>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</si>
  <si>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</si>
  <si>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</si>
  <si>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</si>
  <si>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</si>
  <si>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</si>
  <si>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</si>
  <si>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</si>
  <si>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</si>
  <si>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</si>
  <si>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</si>
  <si>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</si>
  <si>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</si>
  <si>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</si>
  <si>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</si>
  <si>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</si>
  <si>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</si>
  <si>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</si>
  <si>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</si>
  <si>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</si>
  <si>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</si>
  <si>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</si>
  <si>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</si>
  <si>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</si>
  <si>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</si>
  <si>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</si>
  <si>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</si>
  <si>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</si>
  <si>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</si>
  <si>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</si>
  <si>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</si>
  <si>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</si>
  <si>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</si>
  <si>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</si>
  <si>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</si>
  <si>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</si>
  <si>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</si>
  <si>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</si>
  <si>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</si>
  <si>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</si>
  <si>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</si>
  <si>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</si>
  <si>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</si>
  <si>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</si>
  <si>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</si>
  <si>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</si>
  <si>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</si>
  <si>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</si>
  <si>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</si>
  <si>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</si>
  <si>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</si>
  <si>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</si>
  <si>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</si>
  <si>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</si>
  <si>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</si>
  <si>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</si>
  <si>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</si>
  <si>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</si>
  <si>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</si>
  <si>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</si>
  <si>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</si>
  <si>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</si>
  <si>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</si>
  <si>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</si>
  <si>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</si>
  <si>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</si>
  <si>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</si>
  <si>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</si>
  <si>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</si>
  <si>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</si>
  <si>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</si>
  <si>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</si>
  <si>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</si>
  <si>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</si>
  <si>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</si>
  <si>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</si>
  <si>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</si>
  <si>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</si>
  <si>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</si>
  <si>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</si>
  <si>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</si>
  <si>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</si>
  <si>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</si>
  <si>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</si>
  <si>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</si>
  <si>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</si>
  <si>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</si>
  <si>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</si>
  <si>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</si>
  <si>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</si>
  <si>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</si>
  <si>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</si>
  <si>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</si>
  <si>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</si>
  <si>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</si>
  <si>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</si>
  <si>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</si>
  <si>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</si>
  <si>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</si>
  <si>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</si>
  <si>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</si>
  <si>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</si>
  <si>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</si>
  <si>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</si>
  <si>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</si>
  <si>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</si>
  <si>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</si>
  <si>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</si>
  <si>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</si>
  <si>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</si>
  <si>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</si>
  <si>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</si>
  <si>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</si>
  <si>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</si>
  <si>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</si>
  <si>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</si>
  <si>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</si>
  <si>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</si>
  <si>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</si>
  <si>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</si>
  <si>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</si>
  <si>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</si>
  <si>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</si>
  <si>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</si>
  <si>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</si>
  <si>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</si>
  <si>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</si>
  <si>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</si>
  <si>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</si>
  <si>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</si>
  <si>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</si>
  <si>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</si>
  <si>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</si>
  <si>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</si>
  <si>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</si>
  <si>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</si>
  <si>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</si>
  <si>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</si>
  <si>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</si>
  <si>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</si>
  <si>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</si>
  <si>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</si>
  <si>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</si>
  <si>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</si>
  <si>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</si>
  <si>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</si>
  <si>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</si>
  <si>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</si>
  <si>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</si>
  <si>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</si>
  <si>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</si>
  <si>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</si>
  <si>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</si>
  <si>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</si>
  <si>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</si>
  <si>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</si>
  <si>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</si>
  <si>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</si>
  <si>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</si>
  <si>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</si>
  <si>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</si>
  <si>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</si>
  <si>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</si>
  <si>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</si>
  <si>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</si>
  <si>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</si>
  <si>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</si>
  <si>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</si>
  <si>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</si>
  <si>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</si>
  <si>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</si>
  <si>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</si>
  <si>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</si>
  <si>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</si>
  <si>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</si>
  <si>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</si>
  <si>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</si>
  <si>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</si>
  <si>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</si>
  <si>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</si>
  <si>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</si>
  <si>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</si>
  <si>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</si>
  <si>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</si>
  <si>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</si>
  <si>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</si>
  <si>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</si>
  <si>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</si>
  <si>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</si>
  <si>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</si>
  <si>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</si>
  <si>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</si>
  <si>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</si>
  <si>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</si>
  <si>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</si>
  <si>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</si>
  <si>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</si>
  <si>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</si>
  <si>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</si>
  <si>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</si>
  <si>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</si>
  <si>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</si>
  <si>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</si>
  <si>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</si>
  <si>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</si>
  <si>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</si>
  <si>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</si>
  <si>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</si>
  <si>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</si>
  <si>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</si>
  <si>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</si>
  <si>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</si>
  <si>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</si>
  <si>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</si>
  <si>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</si>
  <si>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</si>
  <si>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</si>
  <si>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</si>
  <si>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</si>
  <si>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</si>
  <si>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</si>
  <si>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</si>
  <si>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</si>
  <si>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</si>
  <si>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</si>
  <si>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</si>
  <si>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</si>
  <si>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</si>
  <si>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</si>
  <si>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</si>
  <si>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</si>
  <si>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</si>
  <si>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</si>
  <si>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</si>
  <si>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</si>
  <si>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</si>
  <si>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</si>
  <si>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</si>
  <si>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</si>
  <si>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</si>
  <si>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</si>
  <si>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</si>
  <si>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</si>
  <si>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</si>
  <si>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</si>
  <si>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</si>
  <si>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</si>
  <si>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</si>
  <si>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</si>
  <si>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</si>
  <si>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</si>
  <si>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</si>
  <si>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</si>
  <si>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</si>
  <si>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</si>
  <si>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</si>
  <si>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</si>
  <si>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</si>
  <si>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</si>
  <si>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</si>
  <si>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</si>
  <si>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</si>
  <si>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</si>
  <si>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</si>
  <si>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</si>
  <si>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</si>
  <si>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</si>
  <si>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</si>
  <si>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</si>
  <si>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</si>
  <si>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</si>
  <si>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</si>
  <si>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</si>
  <si>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</si>
  <si>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</si>
  <si>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</si>
  <si>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</si>
  <si>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</si>
  <si>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</si>
  <si>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</si>
  <si>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</si>
  <si>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</si>
  <si>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</si>
  <si>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</si>
  <si>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</si>
  <si>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</si>
  <si>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</si>
  <si>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</si>
  <si>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</si>
  <si>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</si>
  <si>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</si>
  <si>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</si>
  <si>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</si>
  <si>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</si>
  <si>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</si>
  <si>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</si>
  <si>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</si>
  <si>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</si>
  <si>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</si>
  <si>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</si>
  <si>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</si>
  <si>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</si>
  <si>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</si>
  <si>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</si>
  <si>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</si>
  <si>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</si>
  <si>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</si>
  <si>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</si>
  <si>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</si>
  <si>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</si>
  <si>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</si>
  <si>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</si>
  <si>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</si>
  <si>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</si>
  <si>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</si>
  <si>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</si>
  <si>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</si>
  <si>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</si>
  <si>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</si>
  <si>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</si>
  <si>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</si>
  <si>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</si>
  <si>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</si>
  <si>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</si>
  <si>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</si>
  <si>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</si>
  <si>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</si>
  <si>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</si>
  <si>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</si>
  <si>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</si>
  <si>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</si>
  <si>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</si>
  <si>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</si>
  <si>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</si>
  <si>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</si>
  <si>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</si>
  <si>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</si>
  <si>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</si>
  <si>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</si>
  <si>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</si>
  <si>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</si>
  <si>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</si>
  <si>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</si>
  <si>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</si>
  <si>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</si>
  <si>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</si>
  <si>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</si>
  <si>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</si>
  <si>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</si>
  <si>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</si>
  <si>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</si>
  <si>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</si>
  <si>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</si>
  <si>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</si>
  <si>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</si>
  <si>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</si>
  <si>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</si>
  <si>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</si>
  <si>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</si>
  <si>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</si>
  <si>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</si>
  <si>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</si>
  <si>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</si>
  <si>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</si>
  <si>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</si>
  <si>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</si>
  <si>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</si>
  <si>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</si>
  <si>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</si>
  <si>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</si>
  <si>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</si>
  <si>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</si>
  <si>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</si>
  <si>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</si>
  <si>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</si>
  <si>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</si>
  <si>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</si>
  <si>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</si>
  <si>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</si>
  <si>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</si>
  <si>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</si>
  <si>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</si>
  <si>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</si>
  <si>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</si>
  <si>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</si>
  <si>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</si>
  <si>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</si>
  <si>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</si>
  <si>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</si>
  <si>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</si>
  <si>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</si>
  <si>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</si>
  <si>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</si>
  <si>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</si>
  <si>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</si>
  <si>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</si>
  <si>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</si>
  <si>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</si>
  <si>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</si>
  <si>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</si>
  <si>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</si>
  <si>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</si>
  <si>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</si>
  <si>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</si>
  <si>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</si>
  <si>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</si>
  <si>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</si>
  <si>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</si>
  <si>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</si>
  <si>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</si>
  <si>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</si>
  <si>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</si>
  <si>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</si>
  <si>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</si>
  <si>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</si>
  <si>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</si>
  <si>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</si>
  <si>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</si>
  <si>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</si>
  <si>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</si>
  <si>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</si>
  <si>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</si>
  <si>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</si>
  <si>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</si>
  <si>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</si>
  <si>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</si>
  <si>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</si>
  <si>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</si>
  <si>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</si>
  <si>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</si>
  <si>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</si>
  <si>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</si>
  <si>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</si>
  <si>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</si>
  <si>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</si>
  <si>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</si>
  <si>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</si>
  <si>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</si>
  <si>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</si>
  <si>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</si>
  <si>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</si>
  <si>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</si>
  <si>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</si>
  <si>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</si>
  <si>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</si>
  <si>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</si>
  <si>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</si>
  <si>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</si>
  <si>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</si>
  <si>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</si>
  <si>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</si>
  <si>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</si>
  <si>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</si>
  <si>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</si>
  <si>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</si>
  <si>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</si>
  <si>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</si>
  <si>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</si>
  <si>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</si>
  <si>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</si>
  <si>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</si>
  <si>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</si>
  <si>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</si>
  <si>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</si>
  <si>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</si>
  <si>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</si>
  <si>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</si>
  <si>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</si>
  <si>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</si>
  <si>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</si>
  <si>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</si>
  <si>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</si>
  <si>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</si>
  <si>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</si>
  <si>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</si>
  <si>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</si>
  <si>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</si>
  <si>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</si>
  <si>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</si>
  <si>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</si>
  <si>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</si>
  <si>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</si>
  <si>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</si>
  <si>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</si>
  <si>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</si>
  <si>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</si>
  <si>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</si>
  <si>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</si>
  <si>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</si>
  <si>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</si>
  <si>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</si>
  <si>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</si>
  <si>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</si>
  <si>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</si>
  <si>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</si>
  <si>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</si>
  <si>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</si>
  <si>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</si>
  <si>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</si>
  <si>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</si>
  <si>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</si>
  <si>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</si>
  <si>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</si>
  <si>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</si>
  <si>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</si>
  <si>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</si>
  <si>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</si>
  <si>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</si>
  <si>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</si>
  <si>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</si>
  <si>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</si>
  <si>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</si>
  <si>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</si>
  <si>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</si>
  <si>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</si>
  <si>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</si>
  <si>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</si>
  <si>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</si>
  <si>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</si>
  <si>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</si>
  <si>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</si>
  <si>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</si>
  <si>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</si>
  <si>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</si>
  <si>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</si>
  <si>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</si>
  <si>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</si>
  <si>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</si>
  <si>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</si>
  <si>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</si>
  <si>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</si>
  <si>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</si>
  <si>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</si>
  <si>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</si>
  <si>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</si>
  <si>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</si>
  <si>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</si>
  <si>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</si>
  <si>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</si>
  <si>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</si>
  <si>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</si>
  <si>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</si>
  <si>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</si>
  <si>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</si>
  <si>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</si>
  <si>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</si>
  <si>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</si>
  <si>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</si>
  <si>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</si>
  <si>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</si>
  <si>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</si>
  <si>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</si>
  <si>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</si>
  <si>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</si>
  <si>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</si>
  <si>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</si>
  <si>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</si>
  <si>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</si>
  <si>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</si>
  <si>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</si>
  <si>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</si>
  <si>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</si>
  <si>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</si>
  <si>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</si>
  <si>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</si>
  <si>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</si>
  <si>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</si>
  <si>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</si>
  <si>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</si>
  <si>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</si>
  <si>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</si>
  <si>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</si>
  <si>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</si>
  <si>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</si>
  <si>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</si>
  <si>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</si>
  <si>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</si>
  <si>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</si>
  <si>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</si>
  <si>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</si>
  <si>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</si>
  <si>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</si>
  <si>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</si>
  <si>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</si>
  <si>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</si>
  <si>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</si>
  <si>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</si>
  <si>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</si>
  <si>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</si>
  <si>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</si>
  <si>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</si>
  <si>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</si>
  <si>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</si>
  <si>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</si>
  <si>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</si>
  <si>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</si>
  <si>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</si>
  <si>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</si>
  <si>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</si>
  <si>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</si>
  <si>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</si>
  <si>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</si>
  <si>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</si>
  <si>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</si>
  <si>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</si>
  <si>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</si>
  <si>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</si>
  <si>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</si>
  <si>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</si>
  <si>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</si>
  <si>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</si>
  <si>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</si>
  <si>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</si>
  <si>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</si>
  <si>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</si>
  <si>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</si>
  <si>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</si>
  <si>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</si>
  <si>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</si>
  <si>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</si>
  <si>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</si>
  <si>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</si>
  <si>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</si>
  <si>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</si>
  <si>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</si>
  <si>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</si>
  <si>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</si>
  <si>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</si>
  <si>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</si>
  <si>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</si>
  <si>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</si>
  <si>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</si>
  <si>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</si>
  <si>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</si>
  <si>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</si>
  <si>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</si>
  <si>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</si>
  <si>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</si>
  <si>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</si>
  <si>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</si>
  <si>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</si>
  <si>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</si>
  <si>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</si>
  <si>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</si>
  <si>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</si>
  <si>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</si>
  <si>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</si>
  <si>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</si>
  <si>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</si>
  <si>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</si>
  <si>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</si>
  <si>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</si>
  <si>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</si>
  <si>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</si>
  <si>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</si>
  <si>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</si>
  <si>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</si>
  <si>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</si>
  <si>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</si>
  <si>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</si>
  <si>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</si>
  <si>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</si>
  <si>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</si>
  <si>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</si>
  <si>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</si>
  <si>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</si>
  <si>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</si>
  <si>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</si>
  <si>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</si>
  <si>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</si>
  <si>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</si>
  <si>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</si>
  <si>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</si>
  <si>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</si>
  <si>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</si>
  <si>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</si>
  <si>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</si>
  <si>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</si>
  <si>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</si>
  <si>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</si>
  <si>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</si>
  <si>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</si>
  <si>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</si>
  <si>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</si>
  <si>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</si>
  <si>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</si>
  <si>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</si>
  <si>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</si>
  <si>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</si>
  <si>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</si>
  <si>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</si>
  <si>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</si>
  <si>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</si>
  <si>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</si>
  <si>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</si>
  <si>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</si>
  <si>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</si>
  <si>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</si>
  <si>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</si>
  <si>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</si>
  <si>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</si>
  <si>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</si>
  <si>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</si>
  <si>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</si>
  <si>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</si>
  <si>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</si>
  <si>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</si>
  <si>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</si>
  <si>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</si>
  <si>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</si>
  <si>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</si>
  <si>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</si>
  <si>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</si>
  <si>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</si>
  <si>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</si>
  <si>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</si>
  <si>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</si>
  <si>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</si>
  <si>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</si>
  <si>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</si>
  <si>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</si>
  <si>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</si>
  <si>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</si>
  <si>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</si>
  <si>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</si>
  <si>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</si>
  <si>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</si>
  <si>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</si>
  <si>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</si>
  <si>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</si>
  <si>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</si>
  <si>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</si>
  <si>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</si>
  <si>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</si>
  <si>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</si>
  <si>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</si>
  <si>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</si>
  <si>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</si>
  <si>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</si>
  <si>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</si>
  <si>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</si>
  <si>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</si>
  <si>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</si>
  <si>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</si>
  <si>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</si>
  <si>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</si>
  <si>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</si>
  <si>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</si>
  <si>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</si>
  <si>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</si>
  <si>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</si>
  <si>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</si>
  <si>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</si>
  <si>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</si>
  <si>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</si>
  <si>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</si>
  <si>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</si>
  <si>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</si>
  <si>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</si>
  <si>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</si>
  <si>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</si>
  <si>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</si>
  <si>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</si>
  <si>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</si>
  <si>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</si>
  <si>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</si>
  <si>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</si>
  <si>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</si>
  <si>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</si>
  <si>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</si>
  <si>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</si>
  <si>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</si>
  <si>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</si>
  <si>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</si>
  <si>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</si>
  <si>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</si>
  <si>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</si>
  <si>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</si>
  <si>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</si>
  <si>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</si>
  <si>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</si>
  <si>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</si>
  <si>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</si>
  <si>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</si>
  <si>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</si>
  <si>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</si>
  <si>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</si>
  <si>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</si>
  <si>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</si>
  <si>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</si>
  <si>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</si>
  <si>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</si>
  <si>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</si>
  <si>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</si>
  <si>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</si>
  <si>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</si>
  <si>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</si>
  <si>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</si>
  <si>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</si>
  <si>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</si>
  <si>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</si>
  <si>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</si>
  <si>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</si>
  <si>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</si>
  <si>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</si>
  <si>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</si>
  <si>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</si>
  <si>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</si>
  <si>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</si>
  <si>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</si>
  <si>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</si>
  <si>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</si>
  <si>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</si>
  <si>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</si>
  <si>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</si>
  <si>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</si>
  <si>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</si>
  <si>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</si>
  <si>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</si>
  <si>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</si>
  <si>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</si>
  <si>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</si>
  <si>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</si>
  <si>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</si>
  <si>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</si>
  <si>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</si>
  <si>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</si>
  <si>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</si>
  <si>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</si>
  <si>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</si>
  <si>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</si>
  <si>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</si>
  <si>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</si>
  <si>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</si>
  <si>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</si>
  <si>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</si>
  <si>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</si>
  <si>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</si>
  <si>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</si>
  <si>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</si>
  <si>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</si>
  <si>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</si>
  <si>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</si>
  <si>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</si>
  <si>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</si>
  <si>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</si>
  <si>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</si>
  <si>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</si>
  <si>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</si>
  <si>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</si>
  <si>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</si>
  <si>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</si>
  <si>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</si>
  <si>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</si>
  <si>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</si>
  <si>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</si>
  <si>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</si>
  <si>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</si>
  <si>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</si>
  <si>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</si>
  <si>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</si>
  <si>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</si>
  <si>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</si>
  <si>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</si>
  <si>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</si>
  <si>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</si>
  <si>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</si>
  <si>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</si>
  <si>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</si>
  <si>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</si>
  <si>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</si>
  <si>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</si>
  <si>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</si>
  <si>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</si>
  <si>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</si>
  <si>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</si>
  <si>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</si>
  <si>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</si>
  <si>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</si>
  <si>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</si>
  <si>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</si>
  <si>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</si>
  <si>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</si>
  <si>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</si>
  <si>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</si>
  <si>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</si>
  <si>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</si>
  <si>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</si>
  <si>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</si>
  <si>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</si>
  <si>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</si>
  <si>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</si>
  <si>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</si>
  <si>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</si>
  <si>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</si>
  <si>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</si>
  <si>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</si>
  <si>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</si>
  <si>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</si>
  <si>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</si>
  <si>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</si>
  <si>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</si>
  <si>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</si>
  <si>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</si>
  <si>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</si>
  <si>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</si>
  <si>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</si>
  <si>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</si>
  <si>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</si>
  <si>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</si>
  <si>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</si>
  <si>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</si>
  <si>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</si>
  <si>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</si>
  <si>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</si>
  <si>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</si>
  <si>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</si>
  <si>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</si>
  <si>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</si>
  <si>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</si>
  <si>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</si>
  <si>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</si>
  <si>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</si>
  <si>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</si>
  <si>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</si>
  <si>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</si>
  <si>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</si>
  <si>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</si>
  <si>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</si>
  <si>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</si>
  <si>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</si>
  <si>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</si>
  <si>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</si>
  <si>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</si>
  <si>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</si>
  <si>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</si>
  <si>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</si>
  <si>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</si>
  <si>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</si>
  <si>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</si>
  <si>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</si>
  <si>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</si>
  <si>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</si>
  <si>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</si>
  <si>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</si>
  <si>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</si>
  <si>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</si>
  <si>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</si>
  <si>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</si>
  <si>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</si>
  <si>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</si>
  <si>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</si>
  <si>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</si>
  <si>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</si>
  <si>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</si>
  <si>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</si>
  <si>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</si>
  <si>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</si>
  <si>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</si>
  <si>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</si>
  <si>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</si>
  <si>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</si>
  <si>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</si>
  <si>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</si>
  <si>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</si>
  <si>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</si>
  <si>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</si>
  <si>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</si>
  <si>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</si>
  <si>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</si>
  <si>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</si>
  <si>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</si>
  <si>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</si>
  <si>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</si>
  <si>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</si>
  <si>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</si>
  <si>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</si>
  <si>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</si>
  <si>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</si>
  <si>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</si>
  <si>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</si>
  <si>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</si>
  <si>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</si>
  <si>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</si>
  <si>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</si>
  <si>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</si>
  <si>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</si>
  <si>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</si>
  <si>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</si>
  <si>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</si>
  <si>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</si>
  <si>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</si>
  <si>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</si>
  <si>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</si>
  <si>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</si>
  <si>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</si>
  <si>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</si>
  <si>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</si>
  <si>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</si>
  <si>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</si>
  <si>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</si>
  <si>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</si>
  <si>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</si>
  <si>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</si>
  <si>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</si>
  <si>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</si>
  <si>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</si>
  <si>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</si>
  <si>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</si>
  <si>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</si>
  <si>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</si>
  <si>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</si>
  <si>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</si>
  <si>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</si>
  <si>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</si>
  <si>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</si>
  <si>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</si>
  <si>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</si>
  <si>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</si>
  <si>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</si>
  <si>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</si>
  <si>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</si>
  <si>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</si>
  <si>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</si>
  <si>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</si>
  <si>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</si>
  <si>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</si>
  <si>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</si>
  <si>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</si>
  <si>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</si>
  <si>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</si>
  <si>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</si>
  <si>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</si>
  <si>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</si>
  <si>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</si>
  <si>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</si>
  <si>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</si>
  <si>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</si>
  <si>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</si>
  <si>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</si>
  <si>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</si>
  <si>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</si>
  <si>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</si>
  <si>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</si>
  <si>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</si>
  <si>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</si>
  <si>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</si>
  <si>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</si>
  <si>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</si>
  <si>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</si>
  <si>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</si>
  <si>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</si>
  <si>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</si>
  <si>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</si>
  <si>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</si>
  <si>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</si>
  <si>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</si>
  <si>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</si>
  <si>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</si>
  <si>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</si>
  <si>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</si>
  <si>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</si>
  <si>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</si>
  <si>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</si>
  <si>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</si>
  <si>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</si>
  <si>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</si>
  <si>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</si>
  <si>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</si>
  <si>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</si>
  <si>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</si>
  <si>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</si>
  <si>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</si>
  <si>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</si>
  <si>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</si>
  <si>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</si>
  <si>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</si>
  <si>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</si>
  <si>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</si>
  <si>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</si>
  <si>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</si>
  <si>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</si>
  <si>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</si>
  <si>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</si>
  <si>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</si>
  <si>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</si>
  <si>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</si>
  <si>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</si>
  <si>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</si>
  <si>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</si>
  <si>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</si>
  <si>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</si>
  <si>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</si>
  <si>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</si>
  <si>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</si>
  <si>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</si>
  <si>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</si>
  <si>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</si>
  <si>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</si>
  <si>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</si>
  <si>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</si>
  <si>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</si>
  <si>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</si>
  <si>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</si>
  <si>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</si>
  <si>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</si>
  <si>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</si>
  <si>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</si>
  <si>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</si>
  <si>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</si>
  <si>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</si>
  <si>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</si>
  <si>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</si>
  <si>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</si>
  <si>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</si>
  <si>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</si>
  <si>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</si>
  <si>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</si>
  <si>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</si>
  <si>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</si>
  <si>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</si>
  <si>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</si>
  <si>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</si>
  <si>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</si>
  <si>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</si>
  <si>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</si>
  <si>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</si>
  <si>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</si>
  <si>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</si>
  <si>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</si>
  <si>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</si>
  <si>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</si>
  <si>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</si>
  <si>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</si>
  <si>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</si>
  <si>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</si>
  <si>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</si>
  <si>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</si>
  <si>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</si>
  <si>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</si>
  <si>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</si>
  <si>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</si>
  <si>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</si>
  <si>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</si>
  <si>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</si>
  <si>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</si>
  <si>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</si>
  <si>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</si>
  <si>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</si>
  <si>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</si>
  <si>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</si>
  <si>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</si>
  <si>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</si>
  <si>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</si>
  <si>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</si>
  <si>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</si>
  <si>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</si>
  <si>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</si>
  <si>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</si>
  <si>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</si>
  <si>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</si>
  <si>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</si>
  <si>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</si>
  <si>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</si>
  <si>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</si>
  <si>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</si>
  <si>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</si>
  <si>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</si>
  <si>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</si>
  <si>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</si>
  <si>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</si>
  <si>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</si>
  <si>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</si>
  <si>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</si>
  <si>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</si>
  <si>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</si>
  <si>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</si>
  <si>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</si>
  <si>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</si>
  <si>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</si>
  <si>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</si>
  <si>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</si>
  <si>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</si>
  <si>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</si>
  <si>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</si>
  <si>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</si>
  <si>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</si>
  <si>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</si>
  <si>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</si>
  <si>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</si>
  <si>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</si>
  <si>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</si>
  <si>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</si>
  <si>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</si>
  <si>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</si>
  <si>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</si>
  <si>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</si>
  <si>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</si>
  <si>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</si>
  <si>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</si>
  <si>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</si>
  <si>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</si>
  <si>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</si>
  <si>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</si>
  <si>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</si>
  <si>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</si>
  <si>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</si>
  <si>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</si>
  <si>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</si>
  <si>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</si>
  <si>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</si>
  <si>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</si>
  <si>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</si>
  <si>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</si>
  <si>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</si>
  <si>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</si>
  <si>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</si>
  <si>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</si>
  <si>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</si>
  <si>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</si>
  <si>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</si>
  <si>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</si>
  <si>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</si>
  <si>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</si>
  <si>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</si>
  <si>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</si>
  <si>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</si>
  <si>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</si>
  <si>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</si>
  <si>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</si>
  <si>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</si>
  <si>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</si>
  <si>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</si>
  <si>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</si>
  <si>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</si>
  <si>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</si>
  <si>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</si>
  <si>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</si>
  <si>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</si>
  <si>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</si>
  <si>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</si>
  <si>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</si>
  <si>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</si>
  <si>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</si>
  <si>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</si>
  <si>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</si>
  <si>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</si>
  <si>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</si>
  <si>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</si>
  <si>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</si>
  <si>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</si>
  <si>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</si>
  <si>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</si>
  <si>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</si>
  <si>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</si>
  <si>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</si>
  <si>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</si>
  <si>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</si>
  <si>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</si>
  <si>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</si>
  <si>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</si>
  <si>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</si>
  <si>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</si>
  <si>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</si>
  <si>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</si>
  <si>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</si>
  <si>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</si>
  <si>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</si>
  <si>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</si>
  <si>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</si>
  <si>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</si>
  <si>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</si>
  <si>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</si>
  <si>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</si>
  <si>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</si>
  <si>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</si>
  <si>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</si>
  <si>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</si>
  <si>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</si>
  <si>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</si>
  <si>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</si>
  <si>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</si>
  <si>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</si>
  <si>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</si>
  <si>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</si>
  <si>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</si>
  <si>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</si>
  <si>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</si>
  <si>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</si>
  <si>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</si>
  <si>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</si>
  <si>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</si>
  <si>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</si>
  <si>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</si>
  <si>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</si>
  <si>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</si>
  <si>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</si>
  <si>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</si>
  <si>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</si>
  <si>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</si>
  <si>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</si>
  <si>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</si>
  <si>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</si>
  <si>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</si>
  <si>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</si>
  <si>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</si>
  <si>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</si>
  <si>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</si>
  <si>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</si>
  <si>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</si>
  <si>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</si>
  <si>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</si>
  <si>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</si>
  <si>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</si>
  <si>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</si>
  <si>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</si>
  <si>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</si>
  <si>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</si>
  <si>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</si>
  <si>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</si>
  <si>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</si>
  <si>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</si>
  <si>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</si>
  <si>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</si>
  <si>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</si>
  <si>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</si>
  <si>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</si>
  <si>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</si>
  <si>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</si>
  <si>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</si>
  <si>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</si>
  <si>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</si>
  <si>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</si>
  <si>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</si>
  <si>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</si>
  <si>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</si>
  <si>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</si>
  <si>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</si>
  <si>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</si>
  <si>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</si>
  <si>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</si>
  <si>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</si>
  <si>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</si>
  <si>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</si>
  <si>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</si>
  <si>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</si>
  <si>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</si>
  <si>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</si>
  <si>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</si>
  <si>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</si>
  <si>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</si>
  <si>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</si>
  <si>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</si>
  <si>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</si>
  <si>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</si>
  <si>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</si>
  <si>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</si>
  <si>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</si>
  <si>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</si>
  <si>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</si>
  <si>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</si>
  <si>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</si>
  <si>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</si>
  <si>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</si>
  <si>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</si>
  <si>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</si>
  <si>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</si>
  <si>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</si>
  <si>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</si>
  <si>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</si>
  <si>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</si>
  <si>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</si>
  <si>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</si>
  <si>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</si>
  <si>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</si>
  <si>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</si>
  <si>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</si>
  <si>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</si>
  <si>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</si>
  <si>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</si>
  <si>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</si>
  <si>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</si>
  <si>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</si>
  <si>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</si>
  <si>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</si>
  <si>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</si>
  <si>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</si>
  <si>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</si>
  <si>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</si>
  <si>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</si>
  <si>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</si>
  <si>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</si>
  <si>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</si>
  <si>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</si>
  <si>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</si>
  <si>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</si>
  <si>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</si>
  <si>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</si>
  <si>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</si>
  <si>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</si>
  <si>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</si>
  <si>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</si>
  <si>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</si>
  <si>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</si>
  <si>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</si>
  <si>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</si>
  <si>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</si>
  <si>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</si>
  <si>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</si>
  <si>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</si>
  <si>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</si>
  <si>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</si>
  <si>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</si>
  <si>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</si>
  <si>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</si>
  <si>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</si>
  <si>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</si>
  <si>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</si>
  <si>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</si>
  <si>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</si>
  <si>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</si>
  <si>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</si>
  <si>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</si>
  <si>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</si>
  <si>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</si>
  <si>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</si>
  <si>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</si>
  <si>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</si>
  <si>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</si>
  <si>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</si>
  <si>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</si>
  <si>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</si>
  <si>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</si>
  <si>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</si>
  <si>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</si>
  <si>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</si>
  <si>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</si>
  <si>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</si>
  <si>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</si>
  <si>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</si>
  <si>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</si>
  <si>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</si>
  <si>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</si>
  <si>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</si>
  <si>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</si>
  <si>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</si>
  <si>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</si>
  <si>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</si>
  <si>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</si>
  <si>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</si>
  <si>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</si>
  <si>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</si>
  <si>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</si>
  <si>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</si>
  <si>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</si>
  <si>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</si>
  <si>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</si>
  <si>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</si>
  <si>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</si>
  <si>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</si>
  <si>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</si>
  <si>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</si>
  <si>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</si>
  <si>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</si>
  <si>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</si>
  <si>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</si>
  <si>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</si>
  <si>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</si>
  <si>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</si>
  <si>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</si>
  <si>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</si>
  <si>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</si>
  <si>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</si>
  <si>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</si>
  <si>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</si>
  <si>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</si>
  <si>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</si>
  <si>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</si>
  <si>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</si>
  <si>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</si>
  <si>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</si>
  <si>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</si>
  <si>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</si>
  <si>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</si>
  <si>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</si>
  <si>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</si>
  <si>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</si>
  <si>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</si>
  <si>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</si>
  <si>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</si>
  <si>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</si>
  <si>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</si>
  <si>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</si>
  <si>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</si>
  <si>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</si>
  <si>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</si>
  <si>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</si>
  <si>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</si>
  <si>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</si>
  <si>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</si>
  <si>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</si>
  <si>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</si>
  <si>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</si>
  <si>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</si>
  <si>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</si>
  <si>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</si>
  <si>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</si>
  <si>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</si>
  <si>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</si>
  <si>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</si>
  <si>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</si>
  <si>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</si>
  <si>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</si>
  <si>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</si>
  <si>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</si>
  <si>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</si>
  <si>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</si>
  <si>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</si>
  <si>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</si>
  <si>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</si>
  <si>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</si>
  <si>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</si>
  <si>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</si>
  <si>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</si>
  <si>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</si>
  <si>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</si>
  <si>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</si>
  <si>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</si>
  <si>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</si>
  <si>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</si>
  <si>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</si>
  <si>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</si>
  <si>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</si>
  <si>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</si>
  <si>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</si>
  <si>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</si>
  <si>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</si>
  <si>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</si>
  <si>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</si>
  <si>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</si>
  <si>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</si>
  <si>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</si>
  <si>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</si>
  <si>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</si>
  <si>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</si>
  <si>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</si>
  <si>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</si>
  <si>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</si>
  <si>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</si>
  <si>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</si>
  <si>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</si>
  <si>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</si>
  <si>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</si>
  <si>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</si>
  <si>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</si>
  <si>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</si>
  <si>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</si>
  <si>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</si>
  <si>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</si>
  <si>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</si>
  <si>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</si>
  <si>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</si>
  <si>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</si>
  <si>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</si>
  <si>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</si>
  <si>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</si>
  <si>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</si>
  <si>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</si>
  <si>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</si>
  <si>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</si>
  <si>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</si>
  <si>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</si>
  <si>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</si>
  <si>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</si>
  <si>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</si>
  <si>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</si>
  <si>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</si>
  <si>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</si>
  <si>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</si>
  <si>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</si>
  <si>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</si>
  <si>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</si>
  <si>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</si>
  <si>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</si>
  <si>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</si>
  <si>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</si>
  <si>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</si>
  <si>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</si>
  <si>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</si>
  <si>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</si>
  <si>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</si>
  <si>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</si>
  <si>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</si>
  <si>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</si>
  <si>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</si>
  <si>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</si>
  <si>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</si>
  <si>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</si>
  <si>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</si>
  <si>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</si>
  <si>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</si>
  <si>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</si>
  <si>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</si>
  <si>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</si>
  <si>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</si>
  <si>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</si>
  <si>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</si>
  <si>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</si>
  <si>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</si>
  <si>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</si>
  <si>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</si>
  <si>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</si>
  <si>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</si>
  <si>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</si>
  <si>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</si>
  <si>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</si>
  <si>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</si>
  <si>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</si>
  <si>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</si>
  <si>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</si>
  <si>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</si>
  <si>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</si>
  <si>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</si>
  <si>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</si>
  <si>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</si>
  <si>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</si>
  <si>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</si>
  <si>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</si>
  <si>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</si>
  <si>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</si>
  <si>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</si>
  <si>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</si>
  <si>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</si>
  <si>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</si>
  <si>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</si>
  <si>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</si>
  <si>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</si>
  <si>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</si>
  <si>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</si>
  <si>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</si>
  <si>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</si>
  <si>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</si>
  <si>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</si>
  <si>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</si>
  <si>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</si>
  <si>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</si>
  <si>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</si>
  <si>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</si>
  <si>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</si>
  <si>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</si>
  <si>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</si>
  <si>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</si>
  <si>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</si>
  <si>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</si>
  <si>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</si>
  <si>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</si>
  <si>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</si>
  <si>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</si>
  <si>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</si>
  <si>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</si>
  <si>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</si>
  <si>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</si>
  <si>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</si>
  <si>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</si>
  <si>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</si>
  <si>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</si>
  <si>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</si>
  <si>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</si>
  <si>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</si>
  <si>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</si>
  <si>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</si>
  <si>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</si>
  <si>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</si>
  <si>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</si>
  <si>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</si>
  <si>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</si>
  <si>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</si>
  <si>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</si>
  <si>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</si>
  <si>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</si>
  <si>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</si>
  <si>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</si>
  <si>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</si>
  <si>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</si>
  <si>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</si>
  <si>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</si>
  <si>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</si>
  <si>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</si>
  <si>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</si>
  <si>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</si>
  <si>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</si>
  <si>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</si>
  <si>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</si>
  <si>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</si>
  <si>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</si>
  <si>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</si>
  <si>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</si>
  <si>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</si>
  <si>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</si>
  <si>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</si>
  <si>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</si>
  <si>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</si>
  <si>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</si>
  <si>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</si>
  <si>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</si>
  <si>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</si>
  <si>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</si>
  <si>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</si>
  <si>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</si>
  <si>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</si>
  <si>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</si>
  <si>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</si>
  <si>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</si>
  <si>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</si>
  <si>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</si>
  <si>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</si>
  <si>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</si>
  <si>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</si>
  <si>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</si>
  <si>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</si>
  <si>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</si>
  <si>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</si>
  <si>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</si>
  <si>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</si>
  <si>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</si>
  <si>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</si>
  <si>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</si>
  <si>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</si>
  <si>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</si>
  <si>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</si>
  <si>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</si>
  <si>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</si>
  <si>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</si>
  <si>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</si>
  <si>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</si>
  <si>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</si>
  <si>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</si>
  <si>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</si>
  <si>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</si>
  <si>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</si>
  <si>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</si>
  <si>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</si>
  <si>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</si>
  <si>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</si>
  <si>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</si>
  <si>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</si>
  <si>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</si>
  <si>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</si>
  <si>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</si>
  <si>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</si>
  <si>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</si>
  <si>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</si>
  <si>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</si>
  <si>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</si>
  <si>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</si>
  <si>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</si>
  <si>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</si>
  <si>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</si>
  <si>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</si>
  <si>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</si>
  <si>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</si>
  <si>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</si>
  <si>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</si>
  <si>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</si>
  <si>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</si>
  <si>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</si>
  <si>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</si>
  <si>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</si>
  <si>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</si>
  <si>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</si>
  <si>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</si>
  <si>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</si>
  <si>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</si>
  <si>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</si>
  <si>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</si>
  <si>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</si>
  <si>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</si>
  <si>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</si>
  <si>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</si>
  <si>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</si>
  <si>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</si>
  <si>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</si>
  <si>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</si>
  <si>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</si>
  <si>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</si>
  <si>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</si>
  <si>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</si>
  <si>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</si>
  <si>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</si>
  <si>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</si>
  <si>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</si>
  <si>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</si>
  <si>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</si>
  <si>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</si>
  <si>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</si>
  <si>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</si>
  <si>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</si>
  <si>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</si>
  <si>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</si>
  <si>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</si>
  <si>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</si>
  <si>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</si>
  <si>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</si>
  <si>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</si>
  <si>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</si>
  <si>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</si>
  <si>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</si>
  <si>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</si>
  <si>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</si>
  <si>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</si>
  <si>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</si>
  <si>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</si>
  <si>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</si>
  <si>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</si>
  <si>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</si>
  <si>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</si>
  <si>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</si>
  <si>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</si>
  <si>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</si>
  <si>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</si>
  <si>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</si>
  <si>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</si>
  <si>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</si>
  <si>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</si>
  <si>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</si>
  <si>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</si>
  <si>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</si>
  <si>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</si>
  <si>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</si>
  <si>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</si>
  <si>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</si>
  <si>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</si>
  <si>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</si>
  <si>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</si>
  <si>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</si>
  <si>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</si>
  <si>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</si>
  <si>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</si>
  <si>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</si>
  <si>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</si>
  <si>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</si>
  <si>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</si>
  <si>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</si>
  <si>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</si>
  <si>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</si>
  <si>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</si>
  <si>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</si>
  <si>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</si>
  <si>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</si>
  <si>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</si>
  <si>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</si>
  <si>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</si>
  <si>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</si>
  <si>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</si>
  <si>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</si>
  <si>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</si>
  <si>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</si>
  <si>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</si>
  <si>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</si>
  <si>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</si>
  <si>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</si>
  <si>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</si>
  <si>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</si>
  <si>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</si>
  <si>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</si>
  <si>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</si>
  <si>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</si>
  <si>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</si>
  <si>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</si>
  <si>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</si>
  <si>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</si>
  <si>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</si>
  <si>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</si>
  <si>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</si>
  <si>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</si>
  <si>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</si>
  <si>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</si>
  <si>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</si>
  <si>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</si>
  <si>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</si>
  <si>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</si>
  <si>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</si>
  <si>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</si>
  <si>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</si>
  <si>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</si>
  <si>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</si>
  <si>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</si>
  <si>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</si>
  <si>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</si>
  <si>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</si>
  <si>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</si>
  <si>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</si>
  <si>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</si>
  <si>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</si>
  <si>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</si>
  <si>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</si>
  <si>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</si>
  <si>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</si>
  <si>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</si>
  <si>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</si>
  <si>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</si>
  <si>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</si>
  <si>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</si>
  <si>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</si>
  <si>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</si>
  <si>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</si>
  <si>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</si>
  <si>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</si>
  <si>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</si>
  <si>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</si>
  <si>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</si>
  <si>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</si>
  <si>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</si>
  <si>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</si>
  <si>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</si>
  <si>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</si>
  <si>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</si>
  <si>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</si>
  <si>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</si>
  <si>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</si>
  <si>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</si>
  <si>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</si>
  <si>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</si>
  <si>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</si>
  <si>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</si>
  <si>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</si>
  <si>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</si>
  <si>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</si>
  <si>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</si>
  <si>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</si>
  <si>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</si>
  <si>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</si>
  <si>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</si>
  <si>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</si>
  <si>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</si>
  <si>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</si>
  <si>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</si>
  <si>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</si>
  <si>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</si>
  <si>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</si>
  <si>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</si>
  <si>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</si>
  <si>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</si>
  <si>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</si>
  <si>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</si>
  <si>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</si>
  <si>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</si>
  <si>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</si>
  <si>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</si>
  <si>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</si>
  <si>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</si>
  <si>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</si>
  <si>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</si>
  <si>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</si>
  <si>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</si>
  <si>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</si>
  <si>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</si>
  <si>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</si>
  <si>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</si>
  <si>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</si>
  <si>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</si>
  <si>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</si>
  <si>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</si>
  <si>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</si>
  <si>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</si>
  <si>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</si>
  <si>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</si>
  <si>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</si>
  <si>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</si>
  <si>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</si>
  <si>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</si>
  <si>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</si>
  <si>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</si>
  <si>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</si>
  <si>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</si>
  <si>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</si>
  <si>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</si>
  <si>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</si>
  <si>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</si>
  <si>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</si>
  <si>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</si>
  <si>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</si>
  <si>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</si>
  <si>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</si>
  <si>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</si>
  <si>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</si>
  <si>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</si>
  <si>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</si>
  <si>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</si>
  <si>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</si>
  <si>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</si>
  <si>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</si>
  <si>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</si>
  <si>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</si>
  <si>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</si>
  <si>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</si>
  <si>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</si>
  <si>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</si>
  <si>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</si>
  <si>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</si>
  <si>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</si>
  <si>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</si>
  <si>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</si>
  <si>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</si>
  <si>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</si>
  <si>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</si>
  <si>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</si>
  <si>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</si>
  <si>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</si>
  <si>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</si>
  <si>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</si>
  <si>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</si>
  <si>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</si>
  <si>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</si>
  <si>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</si>
  <si>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</si>
  <si>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</si>
  <si>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</si>
  <si>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</si>
  <si>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</si>
  <si>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</si>
  <si>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</si>
  <si>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</si>
  <si>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</si>
  <si>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</si>
  <si>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</si>
  <si>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</si>
  <si>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</si>
  <si>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</si>
  <si>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</si>
  <si>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</si>
  <si>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</si>
  <si>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</si>
  <si>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</si>
  <si>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</si>
  <si>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</si>
  <si>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</si>
  <si>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</si>
  <si>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</si>
  <si>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</si>
  <si>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</si>
  <si>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</si>
  <si>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</si>
  <si>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</si>
  <si>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</si>
  <si>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</si>
  <si>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</si>
  <si>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</si>
  <si>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</si>
  <si>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</si>
  <si>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</si>
  <si>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</si>
  <si>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</si>
  <si>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</si>
  <si>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</si>
  <si>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</si>
  <si>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</si>
  <si>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</si>
  <si>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</si>
  <si>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</si>
  <si>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</si>
  <si>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</si>
  <si>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</si>
  <si>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</si>
  <si>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</si>
  <si>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</si>
  <si>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</si>
  <si>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</si>
  <si>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</si>
  <si>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</si>
  <si>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</si>
  <si>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</si>
  <si>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</si>
  <si>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</si>
  <si>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</si>
  <si>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</si>
  <si>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</si>
  <si>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</si>
  <si>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</si>
  <si>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</si>
  <si>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</si>
  <si>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</si>
  <si>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</si>
  <si>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</si>
  <si>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</si>
  <si>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</si>
  <si>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</si>
  <si>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</si>
  <si>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</si>
  <si>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</si>
  <si>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</si>
  <si>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</si>
  <si>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</si>
  <si>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</si>
  <si>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</si>
  <si>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</si>
  <si>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</si>
  <si>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</si>
  <si>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</si>
  <si>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</si>
  <si>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</si>
  <si>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</si>
  <si>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</si>
  <si>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</si>
  <si>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</si>
  <si>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</si>
  <si>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</si>
  <si>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</si>
  <si>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</si>
  <si>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</si>
  <si>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</si>
  <si>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</si>
  <si>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</si>
  <si>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</si>
  <si>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</si>
  <si>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</si>
  <si>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</si>
  <si>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</si>
  <si>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</si>
  <si>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</si>
  <si>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</si>
  <si>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</si>
  <si>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</si>
  <si>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</si>
  <si>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</si>
  <si>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</si>
  <si>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</si>
  <si>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</si>
  <si>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</si>
  <si>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</si>
  <si>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</si>
  <si>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</si>
  <si>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</si>
  <si>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</si>
  <si>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</si>
  <si>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</si>
  <si>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</si>
  <si>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</si>
  <si>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</si>
  <si>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</si>
  <si>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</si>
  <si>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</si>
  <si>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</si>
  <si>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</si>
  <si>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</si>
  <si>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</si>
  <si>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</si>
  <si>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</si>
  <si>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</si>
  <si>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</si>
  <si>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</si>
  <si>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</si>
  <si>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</si>
  <si>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</si>
  <si>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</si>
  <si>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</si>
  <si>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</si>
  <si>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</si>
  <si>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</si>
  <si>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</si>
  <si>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</si>
  <si>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</si>
  <si>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</si>
  <si>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</si>
  <si>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</si>
  <si>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</si>
  <si>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</si>
  <si>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</si>
  <si>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</si>
  <si>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</si>
  <si>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</si>
  <si>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</si>
  <si>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</si>
  <si>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</si>
  <si>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</si>
  <si>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</si>
  <si>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</si>
  <si>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</si>
  <si>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</si>
  <si>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</si>
  <si>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</si>
  <si>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</si>
  <si>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</si>
  <si>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</si>
  <si>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</si>
  <si>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</si>
  <si>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</si>
  <si>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</si>
  <si>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</si>
  <si>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</si>
  <si>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</si>
  <si>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</si>
  <si>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</si>
  <si>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</si>
  <si>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</si>
  <si>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</si>
  <si>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</si>
  <si>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</si>
  <si>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</si>
  <si>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</si>
  <si>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</si>
  <si>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</si>
  <si>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</si>
  <si>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</si>
  <si>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</si>
  <si>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</si>
  <si>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</si>
  <si>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</si>
  <si>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</si>
  <si>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</si>
  <si>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</si>
  <si>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</si>
  <si>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</si>
  <si>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</si>
  <si>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</si>
  <si>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</si>
  <si>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</si>
  <si>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</si>
  <si>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</si>
  <si>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</si>
  <si>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</si>
  <si>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</si>
  <si>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</si>
  <si>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</si>
  <si>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</si>
  <si>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</si>
  <si>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</si>
  <si>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</si>
  <si>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</si>
  <si>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</si>
  <si>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</si>
  <si>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</si>
  <si>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</si>
  <si>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</si>
  <si>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</si>
  <si>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</si>
  <si>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</si>
  <si>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</si>
  <si>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</si>
  <si>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</si>
  <si>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</si>
  <si>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</si>
  <si>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</si>
  <si>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</si>
  <si>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</si>
  <si>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</si>
  <si>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</si>
  <si>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</si>
  <si>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</si>
  <si>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</si>
  <si>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</si>
  <si>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</si>
  <si>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</si>
  <si>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</si>
  <si>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</si>
  <si>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</si>
  <si>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</si>
  <si>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</si>
  <si>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</si>
  <si>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</si>
  <si>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</si>
  <si>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</si>
  <si>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</si>
  <si>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</si>
  <si>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</si>
  <si>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</si>
  <si>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</si>
  <si>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</si>
  <si>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</si>
  <si>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</si>
  <si>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</si>
  <si>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</si>
  <si>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</si>
  <si>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</si>
  <si>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</si>
  <si>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</si>
  <si>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</si>
  <si>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</si>
  <si>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</si>
  <si>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</si>
  <si>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</si>
  <si>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</si>
  <si>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</si>
  <si>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</si>
  <si>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</si>
  <si>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</si>
  <si>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</si>
  <si>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</si>
  <si>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</si>
  <si>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</si>
  <si>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</si>
  <si>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</si>
  <si>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</si>
  <si>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</si>
  <si>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</si>
  <si>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</si>
  <si>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</si>
  <si>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</si>
  <si>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</si>
  <si>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</si>
  <si>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</si>
  <si>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</si>
  <si>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</si>
  <si>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</si>
  <si>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</si>
  <si>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</si>
  <si>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</si>
  <si>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</si>
  <si>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</si>
  <si>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</si>
  <si>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</si>
  <si>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</si>
  <si>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</si>
  <si>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</si>
  <si>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</si>
  <si>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</si>
  <si>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</si>
  <si>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</si>
  <si>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</si>
  <si>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</si>
  <si>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</si>
  <si>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</si>
  <si>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</si>
  <si>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</si>
  <si>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</si>
  <si>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</si>
  <si>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</si>
  <si>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</si>
  <si>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</si>
  <si>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</si>
  <si>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</si>
  <si>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</si>
  <si>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</si>
  <si>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</si>
  <si>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</si>
  <si>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</si>
  <si>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</si>
  <si>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</si>
  <si>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</si>
  <si>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</si>
  <si>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</si>
  <si>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</si>
  <si>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</si>
  <si>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</si>
  <si>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</si>
  <si>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</si>
  <si>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</si>
  <si>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</si>
  <si>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</si>
  <si>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</si>
  <si>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</si>
  <si>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</si>
  <si>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</si>
  <si>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</si>
  <si>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</si>
  <si>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</si>
  <si>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</si>
  <si>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</si>
  <si>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</si>
  <si>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</si>
  <si>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</si>
  <si>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</si>
  <si>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</si>
  <si>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</si>
  <si>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</si>
  <si>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</si>
  <si>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</si>
  <si>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</si>
  <si>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</si>
  <si>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</si>
  <si>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</si>
  <si>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</si>
  <si>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</si>
  <si>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</si>
  <si>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</si>
  <si>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</si>
  <si>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</si>
  <si>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</si>
  <si>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</si>
  <si>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</si>
  <si>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</si>
  <si>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</si>
  <si>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</si>
  <si>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</si>
  <si>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</si>
  <si>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</si>
  <si>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</si>
  <si>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</si>
  <si>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</si>
  <si>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</si>
  <si>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</si>
  <si>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</si>
  <si>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</si>
  <si>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</si>
  <si>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</si>
  <si>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</si>
  <si>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</si>
  <si>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</si>
  <si>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</si>
  <si>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</si>
  <si>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</si>
  <si>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</si>
  <si>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</si>
  <si>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</si>
  <si>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</si>
  <si>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</si>
  <si>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</si>
  <si>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</si>
  <si>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</si>
  <si>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</si>
  <si>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</si>
  <si>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</si>
  <si>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</si>
  <si>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</si>
  <si>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</si>
  <si>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</si>
  <si>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</si>
  <si>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</si>
  <si>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</si>
  <si>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</si>
  <si>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</si>
  <si>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</si>
  <si>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</si>
  <si>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</si>
  <si>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</si>
  <si>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</si>
  <si>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</si>
  <si>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</si>
  <si>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</si>
  <si>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</si>
  <si>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</si>
  <si>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</si>
  <si>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</si>
  <si>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</si>
  <si>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</si>
  <si>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</si>
  <si>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</si>
  <si>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</si>
  <si>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</si>
  <si>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</si>
  <si>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</si>
  <si>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</si>
  <si>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</si>
  <si>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</si>
  <si>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</si>
  <si>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</si>
  <si>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</si>
  <si>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</si>
  <si>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</si>
  <si>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</si>
  <si>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</si>
  <si>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</si>
  <si>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</si>
  <si>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</si>
  <si>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</si>
  <si>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</si>
  <si>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</si>
  <si>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</si>
  <si>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</si>
  <si>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</si>
  <si>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</si>
  <si>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</si>
  <si>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</si>
  <si>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</si>
  <si>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</si>
  <si>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</si>
  <si>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</si>
  <si>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</si>
  <si>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</si>
  <si>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</si>
  <si>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</si>
  <si>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</si>
  <si>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</si>
  <si>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</si>
  <si>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</si>
  <si>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</si>
  <si>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</si>
  <si>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</si>
  <si>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</si>
  <si>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</si>
  <si>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</si>
  <si>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</si>
  <si>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</si>
  <si>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</si>
  <si>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</si>
  <si>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</si>
  <si>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</si>
  <si>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</si>
  <si>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</si>
  <si>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</si>
  <si>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</si>
  <si>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</si>
  <si>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</si>
  <si>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</si>
  <si>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</si>
  <si>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</si>
  <si>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</si>
  <si>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</si>
  <si>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</si>
  <si>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</si>
  <si>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</si>
  <si>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</si>
  <si>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</si>
  <si>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</si>
  <si>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</si>
  <si>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</si>
  <si>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</si>
  <si>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</si>
  <si>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</si>
  <si>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</si>
  <si>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</si>
  <si>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</si>
  <si>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</si>
  <si>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</si>
  <si>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</si>
  <si>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</si>
  <si>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</si>
  <si>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</si>
  <si>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</si>
  <si>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</si>
  <si>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</si>
  <si>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</si>
  <si>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</si>
  <si>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</si>
  <si>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</si>
  <si>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</si>
  <si>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</si>
  <si>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</si>
  <si>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</si>
  <si>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</si>
  <si>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</si>
  <si>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</si>
  <si>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</si>
  <si>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</si>
  <si>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</si>
  <si>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</si>
  <si>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</si>
  <si>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</si>
  <si>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</si>
  <si>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</si>
  <si>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</si>
  <si>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</si>
  <si>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</si>
  <si>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</si>
  <si>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</si>
  <si>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</si>
  <si>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</si>
  <si>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</si>
  <si>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</si>
  <si>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</si>
  <si>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</si>
  <si>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</si>
  <si>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</si>
  <si>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</si>
  <si>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</si>
  <si>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</si>
  <si>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</si>
  <si>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</si>
  <si>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</si>
  <si>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</si>
  <si>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</si>
  <si>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</si>
  <si>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</si>
  <si>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</si>
  <si>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</si>
  <si>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</si>
  <si>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</si>
  <si>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</si>
  <si>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</si>
  <si>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</si>
  <si>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</si>
  <si>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</si>
  <si>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</si>
  <si>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</si>
  <si>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</si>
  <si>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</si>
  <si>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</si>
  <si>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</si>
  <si>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</si>
  <si>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</si>
  <si>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</si>
  <si>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</si>
  <si>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</si>
  <si>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</si>
  <si>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</si>
  <si>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</si>
  <si>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</si>
  <si>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</si>
  <si>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</si>
  <si>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</si>
  <si>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</si>
  <si>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</si>
  <si>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</si>
  <si>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</si>
  <si>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</si>
  <si>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</si>
  <si>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</si>
  <si>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</si>
  <si>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</si>
  <si>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</si>
  <si>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</si>
  <si>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</si>
  <si>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</si>
  <si>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</si>
  <si>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</si>
  <si>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</si>
  <si>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</si>
  <si>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</si>
  <si>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</si>
  <si>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</si>
  <si>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</si>
  <si>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</si>
  <si>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</si>
  <si>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</si>
  <si>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</si>
  <si>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</si>
  <si>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</si>
  <si>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</si>
  <si>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</si>
  <si>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</si>
  <si>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</si>
  <si>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</si>
  <si>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</si>
  <si>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</si>
  <si>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</si>
  <si>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</si>
  <si>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</si>
  <si>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</si>
  <si>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</si>
  <si>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</si>
  <si>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</si>
  <si>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</si>
  <si>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</si>
  <si>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</si>
  <si>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</si>
  <si>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</si>
  <si>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</si>
  <si>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</si>
  <si>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</si>
  <si>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</si>
  <si>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</si>
  <si>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</si>
  <si>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</si>
  <si>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</si>
  <si>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</si>
  <si>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</si>
  <si>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</si>
  <si>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</si>
  <si>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</si>
  <si>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</si>
  <si>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</si>
  <si>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</si>
  <si>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</si>
  <si>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</si>
  <si>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</si>
  <si>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</si>
  <si>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</si>
  <si>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</si>
  <si>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</si>
  <si>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</si>
  <si>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</si>
  <si>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</si>
  <si>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</si>
  <si>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</si>
  <si>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</si>
  <si>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</si>
  <si>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</si>
  <si>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</si>
  <si>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</si>
  <si>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</si>
  <si>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</si>
  <si>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</si>
  <si>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</si>
  <si>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</si>
  <si>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</si>
  <si>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</si>
  <si>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</si>
  <si>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</si>
  <si>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</si>
  <si>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</si>
  <si>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</si>
  <si>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</si>
  <si>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</si>
  <si>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</si>
  <si>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</si>
  <si>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</si>
  <si>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</si>
  <si>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</si>
  <si>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</si>
  <si>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</si>
  <si>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</si>
  <si>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</si>
  <si>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</si>
  <si>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</si>
  <si>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</si>
  <si>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</si>
  <si>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</si>
  <si>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</si>
  <si>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</si>
  <si>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</si>
  <si>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</si>
  <si>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</si>
  <si>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</si>
  <si>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</si>
  <si>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</si>
  <si>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</si>
  <si>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</si>
  <si>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</si>
  <si>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</si>
  <si>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</si>
  <si>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</si>
  <si>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</si>
  <si>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</si>
  <si>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</si>
  <si>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</si>
  <si>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</si>
  <si>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</si>
  <si>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</si>
  <si>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</si>
  <si>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</si>
  <si>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</si>
  <si>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</si>
  <si>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</si>
  <si>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</si>
  <si>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</si>
  <si>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</si>
  <si>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</si>
  <si>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</si>
  <si>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</si>
  <si>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</si>
  <si>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</si>
  <si>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</si>
  <si>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</si>
  <si>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</si>
  <si>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</si>
  <si>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</si>
  <si>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</si>
  <si>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</si>
  <si>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</si>
  <si>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</si>
  <si>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</si>
  <si>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</si>
  <si>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</si>
  <si>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</si>
  <si>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</si>
  <si>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</si>
  <si>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</si>
  <si>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</si>
  <si>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</si>
  <si>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</si>
  <si>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</si>
  <si>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</si>
  <si>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</si>
  <si>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</si>
  <si>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</si>
  <si>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</si>
  <si>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</si>
  <si>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</si>
  <si>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</si>
  <si>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</si>
  <si>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</si>
  <si>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</si>
  <si>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</si>
  <si>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</si>
  <si>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</si>
  <si>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</si>
  <si>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</si>
  <si>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</si>
  <si>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</si>
  <si>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</si>
  <si>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</si>
  <si>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</si>
  <si>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</si>
  <si>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</si>
  <si>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</si>
  <si>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</si>
  <si>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</si>
  <si>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</si>
  <si>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</si>
  <si>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</si>
  <si>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</si>
  <si>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</si>
  <si>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</si>
  <si>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</si>
  <si>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</si>
  <si>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</si>
  <si>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</si>
  <si>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</si>
  <si>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</si>
  <si>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</si>
  <si>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</si>
  <si>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</si>
  <si>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</si>
  <si>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</si>
  <si>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</si>
  <si>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</si>
  <si>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</si>
  <si>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</si>
  <si>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</si>
  <si>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</si>
  <si>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</si>
  <si>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</si>
  <si>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</si>
  <si>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</si>
  <si>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</si>
  <si>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</si>
  <si>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</si>
  <si>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</si>
  <si>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</si>
  <si>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</si>
  <si>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</si>
  <si>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</si>
  <si>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</si>
  <si>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</si>
  <si>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</si>
  <si>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</si>
  <si>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</si>
  <si>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</si>
  <si>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</si>
  <si>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</si>
  <si>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</si>
  <si>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</si>
  <si>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</si>
  <si>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</si>
  <si>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</si>
  <si>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</si>
  <si>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</si>
  <si>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</si>
  <si>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</si>
  <si>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</si>
  <si>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</si>
  <si>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</si>
  <si>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</si>
  <si>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</si>
  <si>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</si>
  <si>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</si>
  <si>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</si>
  <si>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</si>
  <si>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</si>
  <si>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</si>
  <si>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</si>
  <si>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</si>
  <si>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</si>
  <si>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</si>
  <si>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</si>
  <si>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</si>
  <si>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</si>
  <si>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</si>
  <si>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</si>
  <si>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</si>
  <si>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</si>
  <si>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</si>
  <si>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</si>
  <si>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</si>
  <si>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</si>
  <si>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</si>
  <si>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</si>
  <si>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</si>
  <si>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</si>
  <si>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</si>
  <si>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</si>
  <si>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</si>
  <si>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</si>
  <si>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</si>
  <si>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</si>
  <si>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</si>
  <si>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</si>
  <si>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</si>
  <si>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</si>
  <si>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</si>
  <si>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</si>
  <si>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</si>
  <si>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</si>
  <si>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</si>
  <si>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</si>
  <si>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</si>
  <si>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</si>
  <si>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</si>
  <si>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</si>
  <si>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</si>
  <si>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</si>
  <si>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</si>
  <si>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</si>
  <si>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</si>
  <si>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</si>
  <si>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</si>
  <si>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</si>
  <si>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</si>
  <si>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</si>
  <si>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</si>
  <si>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</si>
  <si>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</si>
  <si>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</si>
  <si>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</si>
  <si>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</si>
  <si>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</si>
  <si>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</si>
  <si>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</si>
  <si>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</si>
  <si>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</si>
  <si>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</si>
  <si>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</si>
  <si>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</si>
  <si>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</si>
  <si>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</si>
  <si>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</si>
  <si>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</si>
  <si>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</si>
  <si>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</si>
  <si>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</si>
  <si>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</si>
  <si>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</si>
  <si>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</si>
  <si>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</si>
  <si>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</si>
  <si>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</si>
  <si>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</si>
  <si>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</si>
  <si>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</si>
  <si>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</si>
  <si>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</si>
  <si>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</si>
  <si>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</si>
  <si>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</si>
  <si>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</si>
  <si>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</si>
  <si>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</si>
  <si>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</si>
  <si>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</si>
  <si>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</si>
  <si>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</si>
  <si>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</si>
  <si>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</si>
  <si>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</si>
  <si>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</si>
  <si>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</si>
  <si>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</si>
  <si>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</si>
  <si>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</si>
  <si>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</si>
  <si>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</si>
  <si>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</si>
  <si>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</si>
  <si>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</si>
  <si>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</si>
  <si>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</si>
  <si>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</si>
  <si>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</si>
  <si>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</si>
  <si>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</si>
  <si>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</si>
  <si>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</si>
  <si>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</si>
  <si>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</si>
  <si>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</si>
  <si>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</si>
  <si>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</si>
  <si>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</si>
  <si>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</si>
  <si>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</si>
  <si>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</si>
  <si>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</si>
  <si>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</si>
  <si>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</si>
  <si>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</si>
  <si>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</si>
  <si>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</si>
  <si>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</si>
  <si>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</si>
  <si>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</si>
  <si>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</si>
  <si>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</si>
  <si>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</si>
  <si>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</si>
  <si>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</si>
  <si>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</si>
  <si>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</si>
  <si>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</si>
  <si>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</si>
  <si>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</si>
  <si>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</si>
  <si>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</si>
  <si>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</si>
  <si>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</si>
  <si>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</si>
  <si>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</si>
  <si>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</si>
  <si>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</si>
  <si>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</si>
  <si>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</si>
  <si>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</si>
  <si>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</si>
  <si>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</si>
  <si>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</si>
  <si>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</si>
  <si>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</si>
  <si>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</si>
  <si>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</si>
  <si>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</si>
  <si>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</si>
  <si>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</si>
  <si>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</si>
  <si>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</si>
  <si>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</si>
  <si>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</si>
  <si>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</si>
  <si>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</si>
  <si>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</si>
  <si>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</si>
  <si>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</si>
  <si>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</si>
  <si>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</si>
  <si>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</si>
  <si>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</si>
  <si>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</si>
  <si>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</si>
  <si>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</si>
  <si>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</si>
  <si>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</si>
  <si>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</si>
  <si>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</si>
  <si>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</si>
  <si>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</si>
  <si>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</si>
  <si>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</si>
  <si>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</si>
  <si>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</si>
  <si>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</si>
  <si>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</si>
  <si>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</si>
  <si>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</si>
  <si>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</si>
  <si>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</si>
  <si>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</si>
  <si>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</si>
  <si>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</si>
  <si>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</si>
  <si>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</si>
  <si>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</si>
  <si>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</si>
  <si>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</si>
  <si>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</si>
  <si>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</si>
  <si>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</si>
  <si>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</si>
  <si>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</si>
  <si>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</si>
  <si>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</si>
  <si>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</si>
  <si>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</si>
  <si>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</si>
  <si>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</si>
  <si>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</si>
  <si>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</si>
  <si>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</si>
  <si>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</si>
  <si>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</si>
  <si>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</si>
  <si>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</si>
  <si>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</si>
  <si>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</si>
  <si>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</si>
  <si>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</si>
  <si>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</si>
  <si>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</si>
  <si>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</si>
  <si>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</si>
  <si>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</si>
  <si>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</si>
  <si>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</si>
  <si>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</si>
  <si>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</si>
  <si>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</si>
  <si>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</si>
  <si>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</si>
  <si>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</si>
  <si>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</si>
  <si>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</si>
  <si>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</si>
  <si>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</si>
  <si>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</si>
  <si>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</si>
  <si>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</si>
  <si>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</si>
  <si>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</si>
  <si>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</si>
  <si>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</si>
  <si>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</si>
  <si>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</si>
  <si>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</si>
  <si>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</si>
  <si>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</si>
  <si>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</si>
  <si>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</si>
  <si>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</si>
  <si>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</si>
  <si>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</si>
  <si>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</si>
  <si>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</si>
  <si>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</si>
  <si>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</si>
  <si>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</si>
  <si>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</si>
  <si>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</si>
  <si>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</si>
  <si>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</si>
  <si>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</si>
  <si>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</si>
  <si>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</si>
  <si>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</si>
  <si>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</si>
  <si>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</si>
  <si>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</si>
  <si>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</si>
  <si>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</si>
  <si>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</si>
  <si>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</si>
  <si>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</si>
  <si>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</si>
  <si>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</si>
  <si>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</si>
  <si>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</si>
  <si>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</si>
  <si>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</si>
  <si>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</si>
  <si>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</si>
  <si>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</si>
  <si>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</si>
  <si>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</si>
  <si>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</si>
  <si>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</si>
  <si>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</si>
  <si>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</si>
  <si>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</si>
  <si>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</si>
  <si>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</si>
  <si>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</si>
  <si>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</si>
  <si>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</si>
  <si>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</si>
  <si>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</si>
  <si>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</si>
  <si>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</si>
  <si>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</si>
  <si>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</si>
  <si>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</si>
  <si>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</si>
  <si>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</si>
  <si>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</si>
  <si>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</si>
  <si>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</si>
  <si>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</si>
  <si>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</si>
  <si>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</si>
  <si>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</si>
  <si>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</si>
  <si>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</si>
  <si>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</si>
  <si>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</si>
  <si>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</si>
  <si>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</si>
  <si>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</si>
  <si>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</si>
  <si>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</si>
  <si>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</si>
  <si>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</si>
  <si>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</si>
  <si>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</si>
  <si>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</si>
  <si>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</si>
  <si>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</si>
  <si>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</si>
  <si>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</si>
  <si>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</si>
  <si>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</si>
  <si>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</si>
  <si>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</si>
  <si>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</si>
  <si>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</si>
  <si>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</si>
  <si>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</si>
  <si>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</si>
  <si>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</si>
  <si>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</si>
  <si>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</si>
  <si>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</si>
  <si>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</si>
  <si>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</si>
  <si>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</si>
  <si>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</si>
  <si>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</si>
  <si>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</si>
  <si>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</si>
  <si>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</si>
  <si>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</si>
  <si>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</si>
  <si>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</si>
  <si>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</si>
  <si>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</si>
  <si>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</si>
  <si>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</si>
  <si>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</si>
  <si>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</si>
  <si>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</si>
  <si>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</si>
  <si>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</si>
  <si>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</si>
  <si>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</si>
  <si>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</si>
  <si>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</si>
  <si>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</si>
  <si>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</si>
  <si>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</si>
  <si>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</si>
  <si>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</si>
  <si>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</si>
  <si>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</si>
  <si>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</si>
  <si>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</si>
  <si>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</si>
  <si>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</si>
  <si>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</si>
  <si>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</si>
  <si>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</si>
  <si>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</si>
  <si>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</si>
  <si>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</si>
  <si>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</si>
  <si>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</si>
  <si>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</si>
  <si>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</si>
  <si>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</si>
  <si>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</si>
  <si>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</si>
  <si>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</si>
  <si>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</si>
  <si>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</si>
  <si>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</si>
  <si>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</si>
  <si>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</si>
  <si>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</si>
  <si>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</si>
  <si>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</si>
  <si>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</si>
  <si>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</si>
  <si>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</si>
  <si>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</si>
  <si>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</si>
  <si>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</si>
  <si>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</si>
  <si>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</si>
  <si>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</si>
  <si>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</si>
  <si>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</si>
  <si>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</si>
  <si>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</si>
  <si>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</si>
  <si>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</si>
  <si>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</si>
  <si>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</si>
  <si>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</si>
  <si>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</si>
  <si>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</si>
  <si>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</si>
  <si>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</si>
  <si>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</si>
  <si>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</si>
  <si>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</si>
  <si>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</si>
  <si>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</si>
  <si>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</si>
  <si>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</si>
  <si>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</si>
  <si>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</si>
  <si>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</si>
  <si>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</si>
  <si>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</si>
  <si>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</si>
  <si>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</si>
  <si>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</si>
  <si>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</si>
  <si>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</si>
  <si>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</si>
  <si>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</si>
  <si>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</si>
  <si>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</si>
  <si>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</si>
  <si>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</si>
  <si>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</si>
  <si>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</si>
  <si>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</si>
  <si>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</si>
  <si>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</si>
  <si>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</si>
  <si>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</si>
  <si>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</si>
  <si>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</si>
  <si>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</si>
  <si>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</si>
  <si>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</si>
  <si>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</si>
  <si>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</si>
  <si>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</si>
  <si>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</si>
  <si>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</si>
  <si>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</si>
  <si>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</si>
  <si>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</si>
  <si>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</si>
  <si>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</si>
  <si>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</si>
  <si>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</si>
  <si>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</si>
  <si>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</si>
  <si>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</si>
  <si>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</si>
  <si>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</si>
  <si>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</si>
  <si>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</si>
  <si>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</si>
  <si>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</si>
  <si>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</si>
  <si>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</si>
  <si>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</si>
  <si>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</si>
  <si>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</si>
  <si>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</si>
  <si>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</si>
  <si>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</si>
  <si>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</si>
  <si>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</si>
  <si>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</si>
  <si>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</si>
  <si>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</si>
  <si>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</si>
  <si>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</si>
  <si>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</si>
  <si>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</si>
  <si>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</si>
  <si>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</si>
  <si>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</si>
  <si>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</si>
  <si>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</si>
  <si>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</si>
  <si>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</si>
  <si>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</si>
  <si>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</si>
  <si>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</si>
  <si>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</si>
  <si>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</si>
  <si>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</si>
  <si>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</si>
  <si>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</si>
  <si>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</si>
  <si>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</si>
  <si>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</si>
  <si>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</si>
  <si>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</si>
  <si>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</si>
  <si>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</si>
  <si>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</si>
  <si>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</si>
  <si>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</si>
  <si>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</si>
  <si>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</si>
  <si>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</si>
  <si>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</si>
  <si>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</si>
  <si>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</si>
  <si>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</si>
  <si>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</si>
  <si>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</si>
  <si>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</si>
  <si>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</si>
  <si>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</si>
  <si>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</si>
  <si>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</si>
  <si>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</si>
  <si>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</si>
  <si>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</si>
  <si>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</si>
  <si>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</si>
  <si>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</si>
  <si>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</si>
  <si>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</si>
  <si>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</si>
  <si>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</si>
  <si>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</si>
  <si>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</si>
  <si>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</si>
  <si>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</si>
  <si>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</si>
  <si>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</si>
  <si>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</si>
  <si>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</si>
  <si>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</si>
  <si>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</si>
  <si>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</si>
  <si>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</si>
  <si>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</si>
  <si>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</si>
  <si>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</si>
  <si>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</si>
  <si>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</si>
  <si>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</si>
  <si>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</si>
  <si>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</si>
  <si>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</si>
  <si>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</si>
  <si>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</si>
  <si>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</si>
  <si>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</si>
  <si>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</si>
  <si>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</si>
  <si>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</si>
  <si>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</si>
  <si>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</si>
  <si>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</si>
  <si>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</si>
  <si>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</si>
  <si>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</si>
  <si>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</si>
  <si>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</si>
  <si>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</si>
  <si>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</si>
  <si>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</si>
  <si>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</si>
  <si>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</si>
  <si>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</si>
  <si>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</si>
  <si>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</si>
  <si>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</si>
  <si>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</si>
  <si>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</si>
  <si>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</si>
  <si>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</si>
  <si>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</si>
  <si>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</si>
  <si>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</si>
  <si>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</si>
  <si>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</si>
  <si>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</si>
  <si>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</si>
  <si>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</si>
  <si>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</si>
  <si>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</si>
  <si>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</si>
  <si>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</si>
  <si>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</si>
  <si>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</si>
  <si>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</si>
  <si>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</si>
  <si>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</si>
  <si>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</si>
  <si>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</si>
  <si>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</si>
  <si>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</si>
  <si>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</si>
  <si>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</si>
  <si>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</si>
  <si>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</si>
  <si>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</si>
  <si>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</si>
  <si>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</si>
  <si>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</si>
  <si>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</si>
  <si>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</si>
  <si>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</si>
  <si>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</si>
  <si>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</si>
  <si>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</si>
  <si>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</si>
  <si>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</si>
  <si>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</si>
  <si>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</si>
  <si>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</si>
  <si>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</si>
  <si>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</si>
  <si>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</si>
  <si>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</si>
  <si>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</si>
  <si>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</si>
  <si>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</si>
  <si>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</si>
  <si>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</si>
  <si>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</si>
  <si>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</si>
  <si>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</si>
  <si>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</si>
  <si>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</si>
  <si>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</si>
  <si>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</si>
  <si>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</si>
  <si>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</si>
  <si>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</si>
  <si>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</si>
  <si>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</si>
  <si>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</si>
  <si>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</si>
  <si>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</si>
  <si>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</si>
  <si>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</si>
  <si>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</si>
  <si>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</si>
  <si>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</si>
  <si>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</si>
  <si>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</si>
  <si>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</si>
  <si>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</si>
  <si>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</si>
  <si>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</si>
  <si>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</si>
  <si>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</si>
  <si>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</si>
  <si>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</si>
  <si>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</si>
  <si>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</si>
  <si>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</si>
  <si>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</si>
  <si>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</si>
  <si>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</si>
  <si>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</si>
  <si>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</si>
  <si>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</si>
  <si>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</si>
  <si>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</si>
  <si>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</si>
  <si>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</si>
  <si>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</si>
  <si>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</si>
  <si>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</si>
  <si>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</si>
  <si>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</si>
  <si>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</si>
  <si>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</si>
  <si>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</si>
  <si>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</si>
  <si>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</si>
  <si>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</si>
  <si>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</si>
  <si>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</si>
  <si>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</si>
  <si>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</si>
  <si>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</si>
  <si>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</si>
  <si>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</si>
  <si>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</si>
  <si>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</si>
  <si>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</si>
  <si>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</si>
  <si>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</si>
  <si>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</si>
  <si>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</si>
  <si>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</si>
  <si>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</si>
  <si>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</si>
  <si>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</si>
  <si>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</si>
  <si>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</si>
  <si>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</si>
  <si>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</si>
  <si>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</si>
  <si>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</si>
  <si>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</si>
  <si>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</si>
  <si>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</si>
  <si>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</si>
  <si>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</si>
  <si>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</si>
  <si>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</si>
  <si>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</si>
  <si>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</si>
  <si>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</si>
  <si>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</si>
  <si>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</si>
  <si>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</si>
  <si>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</si>
  <si>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</si>
  <si>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</si>
  <si>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</si>
  <si>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</si>
  <si>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</si>
  <si>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</si>
  <si>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</si>
  <si>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</si>
  <si>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</si>
  <si>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</si>
  <si>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</si>
  <si>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</si>
  <si>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</si>
  <si>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</si>
  <si>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</si>
  <si>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</si>
  <si>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</si>
  <si>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</si>
  <si>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</si>
  <si>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</si>
  <si>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</si>
  <si>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</si>
  <si>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</si>
  <si>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</si>
  <si>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</si>
  <si>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</si>
  <si>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</si>
  <si>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</si>
  <si>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</si>
  <si>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</si>
  <si>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</si>
  <si>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</si>
  <si>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</si>
  <si>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</si>
  <si>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</si>
  <si>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</si>
  <si>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</si>
  <si>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</si>
  <si>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</si>
  <si>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</si>
  <si>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</si>
  <si>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</si>
  <si>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</si>
  <si>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</si>
  <si>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</si>
  <si>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</si>
  <si>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</si>
  <si>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</si>
  <si>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</si>
  <si>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</si>
  <si>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</si>
  <si>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</si>
  <si>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</si>
  <si>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</si>
  <si>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</si>
  <si>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</si>
  <si>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</si>
  <si>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</si>
  <si>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</si>
  <si>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</si>
  <si>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</si>
  <si>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</si>
  <si>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</si>
  <si>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</si>
  <si>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</si>
  <si>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</si>
  <si>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</si>
  <si>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</si>
  <si>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</si>
  <si>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</si>
  <si>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</si>
  <si>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</si>
  <si>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</si>
  <si>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</si>
  <si>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</si>
  <si>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</si>
  <si>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</si>
  <si>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</si>
  <si>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</si>
  <si>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</si>
  <si>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</si>
  <si>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</si>
  <si>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</si>
  <si>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</si>
  <si>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</si>
  <si>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</si>
  <si>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</si>
  <si>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</si>
  <si>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</si>
  <si>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</si>
  <si>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</si>
  <si>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</si>
  <si>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</si>
  <si>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</si>
  <si>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</si>
  <si>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</si>
  <si>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</si>
  <si>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</si>
  <si>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</si>
  <si>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</si>
  <si>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</si>
  <si>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</si>
  <si>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</si>
  <si>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</si>
  <si>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</si>
  <si>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</si>
  <si>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</si>
  <si>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</si>
  <si>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</si>
  <si>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</si>
  <si>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</si>
  <si>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</si>
  <si>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</si>
  <si>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</si>
  <si>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</si>
  <si>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</si>
  <si>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</si>
  <si>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</si>
  <si>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</si>
  <si>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</si>
  <si>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</si>
  <si>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</si>
  <si>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</si>
  <si>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</si>
  <si>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</si>
  <si>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</si>
  <si>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</si>
  <si>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</si>
  <si>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</si>
  <si>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</si>
  <si>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</si>
  <si>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</si>
  <si>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</si>
  <si>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</si>
  <si>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</si>
  <si>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</si>
  <si>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</si>
  <si>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</si>
  <si>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</si>
  <si>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</si>
  <si>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</si>
  <si>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</si>
  <si>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</si>
  <si>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</si>
  <si>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</si>
  <si>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</si>
  <si>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</si>
  <si>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</si>
  <si>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</si>
  <si>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</si>
  <si>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</si>
  <si>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</si>
  <si>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</si>
  <si>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</si>
  <si>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</si>
  <si>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</si>
  <si>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</si>
  <si>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</si>
  <si>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</si>
  <si>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</si>
  <si>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</si>
  <si>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</si>
  <si>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</si>
  <si>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</si>
  <si>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</si>
  <si>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</si>
  <si>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</si>
  <si>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</si>
  <si>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</si>
  <si>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</si>
  <si>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</si>
  <si>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</si>
  <si>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</si>
  <si>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</si>
  <si>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</si>
  <si>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</si>
  <si>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</si>
  <si>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</si>
  <si>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</si>
  <si>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</si>
  <si>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</si>
  <si>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</si>
  <si>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</si>
  <si>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</si>
  <si>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</si>
  <si>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</si>
  <si>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</si>
  <si>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</si>
  <si>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</si>
  <si>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</si>
  <si>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</si>
  <si>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</si>
  <si>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</si>
  <si>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</si>
  <si>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</si>
  <si>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</si>
  <si>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</si>
  <si>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</si>
  <si>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</si>
  <si>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</si>
  <si>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</si>
  <si>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</si>
  <si>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</si>
  <si>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</si>
  <si>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</si>
  <si>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</si>
  <si>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</si>
  <si>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</si>
  <si>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</si>
  <si>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</si>
  <si>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</si>
  <si>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</si>
  <si>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</si>
  <si>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</si>
  <si>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</si>
  <si>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</si>
  <si>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</si>
  <si>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</si>
  <si>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</si>
  <si>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</si>
  <si>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</si>
  <si>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</si>
  <si>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</si>
  <si>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</si>
  <si>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</si>
  <si>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</si>
  <si>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</si>
  <si>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</si>
  <si>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</si>
  <si>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</si>
  <si>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</si>
  <si>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</si>
  <si>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</si>
  <si>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</si>
  <si>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</si>
  <si>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</si>
  <si>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</si>
  <si>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</si>
  <si>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</si>
  <si>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</si>
  <si>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</si>
  <si>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</si>
  <si>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</si>
  <si>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</si>
  <si>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</si>
  <si>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</si>
  <si>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</si>
  <si>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</si>
  <si>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</si>
  <si>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</si>
  <si>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</si>
  <si>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</si>
  <si>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</si>
  <si>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</si>
  <si>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</si>
  <si>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</si>
  <si>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</si>
  <si>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</si>
  <si>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</si>
  <si>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</si>
  <si>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</si>
  <si>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</si>
  <si>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</si>
  <si>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</si>
  <si>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</si>
  <si>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</si>
  <si>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</si>
  <si>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</si>
  <si>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</si>
  <si>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</si>
  <si>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</si>
  <si>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</si>
  <si>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</si>
  <si>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</si>
  <si>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</si>
  <si>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</si>
  <si>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</si>
  <si>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</si>
  <si>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</si>
  <si>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</si>
  <si>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</si>
  <si>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</si>
  <si>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</si>
  <si>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</si>
  <si>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</si>
  <si>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</si>
  <si>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</si>
  <si>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</si>
  <si>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</si>
  <si>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</si>
  <si>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</si>
  <si>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</si>
  <si>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</si>
  <si>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</si>
  <si>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</si>
  <si>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</si>
  <si>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</si>
  <si>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</si>
  <si>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</si>
  <si>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</si>
  <si>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</si>
  <si>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</si>
  <si>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</si>
  <si>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</si>
  <si>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</si>
  <si>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</si>
  <si>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</si>
  <si>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</si>
  <si>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</si>
  <si>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</si>
  <si>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</si>
  <si>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</si>
  <si>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</si>
  <si>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</si>
  <si>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</si>
  <si>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</si>
  <si>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</si>
  <si>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</si>
  <si>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</si>
  <si>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</si>
  <si>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</si>
  <si>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</si>
  <si>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</si>
  <si>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</si>
  <si>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</si>
  <si>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</si>
  <si>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</si>
  <si>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</si>
  <si>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</si>
  <si>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</si>
  <si>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</si>
  <si>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</si>
  <si>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</si>
  <si>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</si>
  <si>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</si>
  <si>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</si>
  <si>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</si>
  <si>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</si>
  <si>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</si>
  <si>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</si>
  <si>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</si>
  <si>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</si>
  <si>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</si>
  <si>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</si>
  <si>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</si>
  <si>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</si>
  <si>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</si>
  <si>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</si>
  <si>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</si>
  <si>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</si>
  <si>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</si>
  <si>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</si>
  <si>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</si>
  <si>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</si>
  <si>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</si>
  <si>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</si>
  <si>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</si>
  <si>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</si>
  <si>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</si>
  <si>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</si>
  <si>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</si>
  <si>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</si>
  <si>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</si>
  <si>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</si>
  <si>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</si>
  <si>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</si>
  <si>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</si>
  <si>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</si>
  <si>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</si>
  <si>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</si>
  <si>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</si>
  <si>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</si>
  <si>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</si>
  <si>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</si>
  <si>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</si>
  <si>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</si>
  <si>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</si>
  <si>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</si>
  <si>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</si>
  <si>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</si>
  <si>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</si>
  <si>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</si>
  <si>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</si>
  <si>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</si>
  <si>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</si>
  <si>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</si>
  <si>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</si>
  <si>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</si>
  <si>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</si>
  <si>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</si>
  <si>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</si>
  <si>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</si>
  <si>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</si>
  <si>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</si>
  <si>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</si>
  <si>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</si>
  <si>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</si>
  <si>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</si>
  <si>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</si>
  <si>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</si>
  <si>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</si>
  <si>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</si>
  <si>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</si>
  <si>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</si>
  <si>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</si>
  <si>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</si>
  <si>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</si>
  <si>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</si>
  <si>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</si>
  <si>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</si>
  <si>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</si>
  <si>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</si>
  <si>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</si>
  <si>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</si>
  <si>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</si>
  <si>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</si>
  <si>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</si>
  <si>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</si>
  <si>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</si>
  <si>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</si>
  <si>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</si>
  <si>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</si>
  <si>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</si>
  <si>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</si>
  <si>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</si>
  <si>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</si>
  <si>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</si>
  <si>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</si>
  <si>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</si>
  <si>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</si>
  <si>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</si>
  <si>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</si>
  <si>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</si>
  <si>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</si>
  <si>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</si>
  <si>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</si>
  <si>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</si>
  <si>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</si>
  <si>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</si>
  <si>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</si>
  <si>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</si>
  <si>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</si>
  <si>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</si>
  <si>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</si>
  <si>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</si>
  <si>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</si>
  <si>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</si>
  <si>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</si>
  <si>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</si>
  <si>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</si>
  <si>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</si>
  <si>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</si>
  <si>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</si>
  <si>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</si>
  <si>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</si>
  <si>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</si>
  <si>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</si>
  <si>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</si>
  <si>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</si>
  <si>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</si>
  <si>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</si>
  <si>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</si>
  <si>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</si>
  <si>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</si>
  <si>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</si>
  <si>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</si>
  <si>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</si>
  <si>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</si>
  <si>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</si>
  <si>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</si>
  <si>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</si>
  <si>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</si>
  <si>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</si>
  <si>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</si>
  <si>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</si>
  <si>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</si>
  <si>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</si>
  <si>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</si>
  <si>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</si>
  <si>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</si>
  <si>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</si>
  <si>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</si>
  <si>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</si>
  <si>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</si>
  <si>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</si>
  <si>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</si>
  <si>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</si>
  <si>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</si>
  <si>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</si>
  <si>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</si>
  <si>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</si>
  <si>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</si>
  <si>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</si>
  <si>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</si>
  <si>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</si>
  <si>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</si>
  <si>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</si>
  <si>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</si>
  <si>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</si>
  <si>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</si>
  <si>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</si>
  <si>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</si>
  <si>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</si>
  <si>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</si>
  <si>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</si>
  <si>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</si>
  <si>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</si>
  <si>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</si>
  <si>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</si>
  <si>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</si>
  <si>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</si>
  <si>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</si>
  <si>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</si>
  <si>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</si>
  <si>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</si>
  <si>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</si>
  <si>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</si>
  <si>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</si>
  <si>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</si>
  <si>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</si>
  <si>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</si>
  <si>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</si>
  <si>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</si>
  <si>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</si>
  <si>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</si>
  <si>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</si>
  <si>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</si>
  <si>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</si>
  <si>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</si>
  <si>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</si>
  <si>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</si>
  <si>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</si>
  <si>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</si>
  <si>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</si>
  <si>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</si>
  <si>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</si>
  <si>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</si>
  <si>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</si>
  <si>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</si>
  <si>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</si>
  <si>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</si>
  <si>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</si>
  <si>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</si>
  <si>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</si>
  <si>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</si>
  <si>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</si>
  <si>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</si>
  <si>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</si>
  <si>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</si>
  <si>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</si>
  <si>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</si>
  <si>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</si>
  <si>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</si>
  <si>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</si>
  <si>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</si>
  <si>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</si>
  <si>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</si>
  <si>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</si>
  <si>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</si>
  <si>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</si>
  <si>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</si>
  <si>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</si>
  <si>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</si>
  <si>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</si>
  <si>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</si>
  <si>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</si>
  <si>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</si>
  <si>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</si>
  <si>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</si>
  <si>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</si>
  <si>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</si>
  <si>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</si>
  <si>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</si>
  <si>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</si>
  <si>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</si>
  <si>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</si>
  <si>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</si>
  <si>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</si>
  <si>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</si>
  <si>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</si>
  <si>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</si>
  <si>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</si>
  <si>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</si>
  <si>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</si>
  <si>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</si>
  <si>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</si>
  <si>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</si>
  <si>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</si>
  <si>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</si>
  <si>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</si>
  <si>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</si>
  <si>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</si>
  <si>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</si>
  <si>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</si>
  <si>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</si>
  <si>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</si>
  <si>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</si>
  <si>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</si>
  <si>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</si>
  <si>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</si>
  <si>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</si>
  <si>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</si>
  <si>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</si>
  <si>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</si>
  <si>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</si>
  <si>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</si>
  <si>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</si>
  <si>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</si>
  <si>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</si>
  <si>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</si>
  <si>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</si>
  <si>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</si>
  <si>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</si>
  <si>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</si>
  <si>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</si>
  <si>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</si>
  <si>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</si>
  <si>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</si>
  <si>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</si>
  <si>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</si>
  <si>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</si>
  <si>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</si>
  <si>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</si>
  <si>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</si>
  <si>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</si>
  <si>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</si>
  <si>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</si>
  <si>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</si>
  <si>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</si>
  <si>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</si>
  <si>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</si>
  <si>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</si>
  <si>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</si>
  <si>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</si>
  <si>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</si>
  <si>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</si>
  <si>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</si>
  <si>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</si>
  <si>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</si>
  <si>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</si>
  <si>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</si>
  <si>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</si>
  <si>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</si>
  <si>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</si>
  <si>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</si>
  <si>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</si>
  <si>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</si>
  <si>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</si>
  <si>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</si>
  <si>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</si>
  <si>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</si>
  <si>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</si>
  <si>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</si>
  <si>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</si>
  <si>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</si>
  <si>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</si>
  <si>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</si>
  <si>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</si>
  <si>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</si>
  <si>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</si>
  <si>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</si>
  <si>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</si>
  <si>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</si>
  <si>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</si>
  <si>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</si>
  <si>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</si>
  <si>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</si>
  <si>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</si>
  <si>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</si>
  <si>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</si>
  <si>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</si>
  <si>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</si>
  <si>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</si>
  <si>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</si>
  <si>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</si>
  <si>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</si>
  <si>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</si>
  <si>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</si>
  <si>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</si>
  <si>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</si>
  <si>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</si>
  <si>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</si>
  <si>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</si>
  <si>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</si>
  <si>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</si>
  <si>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</si>
  <si>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</si>
  <si>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</si>
  <si>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</si>
  <si>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</si>
  <si>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</si>
  <si>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</si>
  <si>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</si>
  <si>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</si>
  <si>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</si>
  <si>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</si>
  <si>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</si>
  <si>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</si>
  <si>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</si>
  <si>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</si>
  <si>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</si>
  <si>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</si>
  <si>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</si>
  <si>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</si>
  <si>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</si>
  <si>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</si>
  <si>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</si>
  <si>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</si>
  <si>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</si>
  <si>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</si>
  <si>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</si>
  <si>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</si>
  <si>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</si>
  <si>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</si>
  <si>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</si>
  <si>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</si>
  <si>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</si>
  <si>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</si>
  <si>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</si>
  <si>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</si>
  <si>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</si>
  <si>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</si>
  <si>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</si>
  <si>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</si>
  <si>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</si>
  <si>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</si>
  <si>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</si>
  <si>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</si>
  <si>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</si>
  <si>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</si>
  <si>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</si>
  <si>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</si>
  <si>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</si>
  <si>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</si>
  <si>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</si>
  <si>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</si>
  <si>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</si>
  <si>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</si>
  <si>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</si>
  <si>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</si>
  <si>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</si>
  <si>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</si>
  <si>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</si>
  <si>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</si>
  <si>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</si>
  <si>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</si>
  <si>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</si>
  <si>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</si>
  <si>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</si>
  <si>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</si>
  <si>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</si>
  <si>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</si>
  <si>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</si>
  <si>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</si>
  <si>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</si>
  <si>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</si>
  <si>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</si>
  <si>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</si>
  <si>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</si>
  <si>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</si>
  <si>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</si>
  <si>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</si>
  <si>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</si>
  <si>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</si>
  <si>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</si>
  <si>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</si>
  <si>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</si>
  <si>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</si>
  <si>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</si>
  <si>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</si>
  <si>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</si>
  <si>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</si>
  <si>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</si>
  <si>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</si>
  <si>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</si>
  <si>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</si>
  <si>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</si>
  <si>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</si>
  <si>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</si>
  <si>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</si>
  <si>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</si>
  <si>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</si>
  <si>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</si>
  <si>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</si>
  <si>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</si>
  <si>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</si>
  <si>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</si>
  <si>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</si>
  <si>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</si>
  <si>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</si>
  <si>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</si>
  <si>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</si>
  <si>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</si>
  <si>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</si>
  <si>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</si>
  <si>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</si>
  <si>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</si>
  <si>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</si>
  <si>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</si>
  <si>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</si>
  <si>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</si>
  <si>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</si>
  <si>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</si>
  <si>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</si>
  <si>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</si>
  <si>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</si>
  <si>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</si>
  <si>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</si>
  <si>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</si>
  <si>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</si>
  <si>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</si>
  <si>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</si>
  <si>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</si>
  <si>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</si>
  <si>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</si>
  <si>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</si>
  <si>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</si>
  <si>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</si>
  <si>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</si>
  <si>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</si>
  <si>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</si>
  <si>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</si>
  <si>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</si>
  <si>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</si>
  <si>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</si>
  <si>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</si>
  <si>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</si>
  <si>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</si>
  <si>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</si>
  <si>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</si>
  <si>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</si>
  <si>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</si>
  <si>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</si>
  <si>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</si>
  <si>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</si>
  <si>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</si>
  <si>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</si>
  <si>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</si>
  <si>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</si>
  <si>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</si>
  <si>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</si>
  <si>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</si>
  <si>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</si>
  <si>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</si>
  <si>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</si>
  <si>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</si>
  <si>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</si>
  <si>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</si>
  <si>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</si>
  <si>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</si>
  <si>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</si>
  <si>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</si>
  <si>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</si>
  <si>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</si>
  <si>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</si>
  <si>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</si>
  <si>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</si>
  <si>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</si>
  <si>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</si>
  <si>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</si>
  <si>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</si>
  <si>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</si>
  <si>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</si>
  <si>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</si>
  <si>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</si>
  <si>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</si>
  <si>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</si>
  <si>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</si>
  <si>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</si>
  <si>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</si>
  <si>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</si>
  <si>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</si>
  <si>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</si>
  <si>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</si>
  <si>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</si>
  <si>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</si>
  <si>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</si>
  <si>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</si>
  <si>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</si>
  <si>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</si>
  <si>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</si>
  <si>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</si>
  <si>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</si>
  <si>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</si>
  <si>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</si>
  <si>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</si>
  <si>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</si>
  <si>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</si>
  <si>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</si>
  <si>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</si>
  <si>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</si>
  <si>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</si>
  <si>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</si>
  <si>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</si>
  <si>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</si>
  <si>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</si>
  <si>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</si>
  <si>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</si>
  <si>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</si>
  <si>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</si>
  <si>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</si>
  <si>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</si>
  <si>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</si>
  <si>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</si>
  <si>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</si>
  <si>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</si>
  <si>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</si>
  <si>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</si>
  <si>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</si>
  <si>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</si>
  <si>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</si>
  <si>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</si>
  <si>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</si>
  <si>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</si>
  <si>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</si>
  <si>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</si>
  <si>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</si>
  <si>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</si>
  <si>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</si>
  <si>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</si>
  <si>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</si>
  <si>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</si>
  <si>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</si>
  <si>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</si>
  <si>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</si>
  <si>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</si>
  <si>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</si>
  <si>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</si>
  <si>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</si>
  <si>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</si>
  <si>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</si>
  <si>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</si>
  <si>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</si>
  <si>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</si>
  <si>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</si>
  <si>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</si>
  <si>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</si>
  <si>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</si>
  <si>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</si>
  <si>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</si>
  <si>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</si>
  <si>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</si>
  <si>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</si>
  <si>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</si>
  <si>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</si>
  <si>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</si>
  <si>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</si>
  <si>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</si>
  <si>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</si>
  <si>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</si>
  <si>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</si>
  <si>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</si>
  <si>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</si>
  <si>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</si>
  <si>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</si>
  <si>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</si>
  <si>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</si>
  <si>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</si>
  <si>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</si>
  <si>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</si>
  <si>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</si>
  <si>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</si>
  <si>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</si>
  <si>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</si>
  <si>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</si>
  <si>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</si>
  <si>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</si>
  <si>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</si>
  <si>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</si>
  <si>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</si>
  <si>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</si>
  <si>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</si>
  <si>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</si>
  <si>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</si>
  <si>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</si>
  <si>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</si>
  <si>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</si>
  <si>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</si>
  <si>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</si>
  <si>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</si>
  <si>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</si>
  <si>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</si>
  <si>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</si>
  <si>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</si>
  <si>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</si>
  <si>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</si>
  <si>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</si>
  <si>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</si>
  <si>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</si>
  <si>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</si>
  <si>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</si>
  <si>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</si>
  <si>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</si>
  <si>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</si>
  <si>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</si>
  <si>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</si>
  <si>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</si>
  <si>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</si>
  <si>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</si>
  <si>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</si>
  <si>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</si>
  <si>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</si>
  <si>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</si>
  <si>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</si>
  <si>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</si>
  <si>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</si>
  <si>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</si>
  <si>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</si>
  <si>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</si>
  <si>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</si>
  <si>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</si>
  <si>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</si>
  <si>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</si>
  <si>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</si>
  <si>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</si>
  <si>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</si>
  <si>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</si>
  <si>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</si>
  <si>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</si>
  <si>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</si>
  <si>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</si>
  <si>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</si>
  <si>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</si>
  <si>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</si>
  <si>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</si>
  <si>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</si>
  <si>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</si>
  <si>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</si>
  <si>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</si>
  <si>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</si>
  <si>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</si>
  <si>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</si>
  <si>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</si>
  <si>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</si>
  <si>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</si>
  <si>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</si>
  <si>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</si>
  <si>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</si>
  <si>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</si>
  <si>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</si>
  <si>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</si>
  <si>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</si>
  <si>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</si>
  <si>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</si>
  <si>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</si>
  <si>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</si>
  <si>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</si>
  <si>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</si>
  <si>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</si>
  <si>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</si>
  <si>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</si>
  <si>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</si>
  <si>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</si>
  <si>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</si>
  <si>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</si>
  <si>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</si>
  <si>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</si>
  <si>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</si>
  <si>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</si>
  <si>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</si>
  <si>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</si>
  <si>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</si>
  <si>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</si>
  <si>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</si>
  <si>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</si>
  <si>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</si>
  <si>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</si>
  <si>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</si>
  <si>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</si>
  <si>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</si>
  <si>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</si>
  <si>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</si>
  <si>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</si>
  <si>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</si>
  <si>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</si>
  <si>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</si>
  <si>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</si>
  <si>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</si>
  <si>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</si>
  <si>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</si>
  <si>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</si>
  <si>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</si>
  <si>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</si>
  <si>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</si>
  <si>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</si>
  <si>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</si>
  <si>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</si>
  <si>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</si>
  <si>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</si>
  <si>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</si>
  <si>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</si>
  <si>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</si>
  <si>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</si>
  <si>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</si>
  <si>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</si>
  <si>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</si>
  <si>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</si>
  <si>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</si>
  <si>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</si>
  <si>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</si>
  <si>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</si>
  <si>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</si>
  <si>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</si>
  <si>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</si>
  <si>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</si>
  <si>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</si>
  <si>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</si>
  <si>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</si>
  <si>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</si>
  <si>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</si>
  <si>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</si>
  <si>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</si>
  <si>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</si>
  <si>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</si>
  <si>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</si>
  <si>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</si>
  <si>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</si>
  <si>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</si>
  <si>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</si>
  <si>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</si>
  <si>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</si>
  <si>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</si>
  <si>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</si>
  <si>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</si>
  <si>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</si>
  <si>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</si>
  <si>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</si>
  <si>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</si>
  <si>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</si>
  <si>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</si>
  <si>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</si>
  <si>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</si>
  <si>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</si>
  <si>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</si>
  <si>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</si>
  <si>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</si>
  <si>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</si>
  <si>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</si>
  <si>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</si>
  <si>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</si>
  <si>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</si>
  <si>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</si>
  <si>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</si>
  <si>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</si>
  <si>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</si>
  <si>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</si>
  <si>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</si>
  <si>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</si>
  <si>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</si>
  <si>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</si>
  <si>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</si>
  <si>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</si>
  <si>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</si>
  <si>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</si>
  <si>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</si>
  <si>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</si>
  <si>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</si>
  <si>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</si>
  <si>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</si>
  <si>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</si>
  <si>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</si>
  <si>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</si>
  <si>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</si>
  <si>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</si>
  <si>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</si>
  <si>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</si>
  <si>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</si>
  <si>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</si>
  <si>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</si>
  <si>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</si>
  <si>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</si>
  <si>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</si>
  <si>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</si>
  <si>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</si>
  <si>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</si>
  <si>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</si>
  <si>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</si>
  <si>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</si>
  <si>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</si>
  <si>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</si>
  <si>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</si>
  <si>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</si>
  <si>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</si>
  <si>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</si>
  <si>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</si>
  <si>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</si>
  <si>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</si>
  <si>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</si>
  <si>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</si>
  <si>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</si>
  <si>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</si>
  <si>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</si>
  <si>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</si>
  <si>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</si>
  <si>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</si>
  <si>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</si>
  <si>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</si>
  <si>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</si>
  <si>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</si>
  <si>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</si>
  <si>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</si>
  <si>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</si>
  <si>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</si>
  <si>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</si>
  <si>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</si>
  <si>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</si>
  <si>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</si>
  <si>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</si>
  <si>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</si>
  <si>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</si>
  <si>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</si>
  <si>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</si>
  <si>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</si>
  <si>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</si>
  <si>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</si>
  <si>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</si>
  <si>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</si>
  <si>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</si>
  <si>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</si>
  <si>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</si>
  <si>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</si>
  <si>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</si>
  <si>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</si>
  <si>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</si>
  <si>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</si>
  <si>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</si>
  <si>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</si>
  <si>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</si>
  <si>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</si>
  <si>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</si>
  <si>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</si>
  <si>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</si>
  <si>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</si>
  <si>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</si>
  <si>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</si>
  <si>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</si>
  <si>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</si>
  <si>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</si>
  <si>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</si>
  <si>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</si>
  <si>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</si>
  <si>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</si>
  <si>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</si>
  <si>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</si>
  <si>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</si>
  <si>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</si>
  <si>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</si>
  <si>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</si>
  <si>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</si>
  <si>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</si>
  <si>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</si>
  <si>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</si>
  <si>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</si>
  <si>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</si>
  <si>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</si>
  <si>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</si>
  <si>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</si>
  <si>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</si>
  <si>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</si>
  <si>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</si>
  <si>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</si>
  <si>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</si>
  <si>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</si>
  <si>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</si>
  <si>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</si>
  <si>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</si>
  <si>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</si>
  <si>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</si>
  <si>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</si>
  <si>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</si>
  <si>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</si>
  <si>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</si>
  <si>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</si>
  <si>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</si>
  <si>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</si>
  <si>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</si>
  <si>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</si>
  <si>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</si>
  <si>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</si>
  <si>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</si>
  <si>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</si>
  <si>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</si>
  <si>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</si>
  <si>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</si>
  <si>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</si>
  <si>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</si>
  <si>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</si>
  <si>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</si>
  <si>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</si>
  <si>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</si>
  <si>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</si>
  <si>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</si>
  <si>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</si>
  <si>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</si>
  <si>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</si>
  <si>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</si>
  <si>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</si>
  <si>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</si>
  <si>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</si>
  <si>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</si>
  <si>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</si>
  <si>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</si>
  <si>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</si>
  <si>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</si>
  <si>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</si>
  <si>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</si>
  <si>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</si>
  <si>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</si>
  <si>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</si>
  <si>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</si>
  <si>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</si>
  <si>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</si>
  <si>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</si>
  <si>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</si>
  <si>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</si>
  <si>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</si>
  <si>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</si>
  <si>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</si>
  <si>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</si>
  <si>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</si>
  <si>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</si>
  <si>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</si>
  <si>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</si>
  <si>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</si>
  <si>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</si>
  <si>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</si>
  <si>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</si>
  <si>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</si>
  <si>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</si>
  <si>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</si>
  <si>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</si>
  <si>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</si>
  <si>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</si>
  <si>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</si>
  <si>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</si>
  <si>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</si>
  <si>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</si>
  <si>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</si>
  <si>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</si>
  <si>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</si>
  <si>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</si>
  <si>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</si>
  <si>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</si>
  <si>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</si>
  <si>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</si>
  <si>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</si>
  <si>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</si>
  <si>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</si>
  <si>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</si>
  <si>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</si>
  <si>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</si>
  <si>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</si>
  <si>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</si>
  <si>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</si>
  <si>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</si>
  <si>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</si>
  <si>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</si>
  <si>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</si>
  <si>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</si>
  <si>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</si>
  <si>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</si>
  <si>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</si>
  <si>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</si>
  <si>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</si>
  <si>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</si>
  <si>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</si>
  <si>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</si>
  <si>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</si>
  <si>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</si>
  <si>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</si>
  <si>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</si>
  <si>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</si>
  <si>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</si>
  <si>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</si>
  <si>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</si>
  <si>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</si>
  <si>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</si>
  <si>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</si>
  <si>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</si>
  <si>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</si>
  <si>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</si>
  <si>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</si>
  <si>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</si>
  <si>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</si>
  <si>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</si>
  <si>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</si>
  <si>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</si>
  <si>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</si>
  <si>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</si>
  <si>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</si>
  <si>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</si>
  <si>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</si>
  <si>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</si>
  <si>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</si>
  <si>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</si>
  <si>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</si>
  <si>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</si>
  <si>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</si>
  <si>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</si>
  <si>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</si>
  <si>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</si>
  <si>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</si>
  <si>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</si>
  <si>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</si>
  <si>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</si>
  <si>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</si>
  <si>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</si>
  <si>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</si>
  <si>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</si>
  <si>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</si>
  <si>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</si>
  <si>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</si>
  <si>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</si>
  <si>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</si>
  <si>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</si>
  <si>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</si>
  <si>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</si>
  <si>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</si>
  <si>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</si>
  <si>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</si>
  <si>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</si>
  <si>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</si>
  <si>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</si>
  <si>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</si>
  <si>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</si>
  <si>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</si>
  <si>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</si>
  <si>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</si>
  <si>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</si>
  <si>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</si>
  <si>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</si>
  <si>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</si>
  <si>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</si>
  <si>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</si>
  <si>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</si>
  <si>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</si>
  <si>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</si>
  <si>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</si>
  <si>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</si>
  <si>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</si>
  <si>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</si>
  <si>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</si>
  <si>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</si>
  <si>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</si>
  <si>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</si>
  <si>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</si>
  <si>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</si>
  <si>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</si>
  <si>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</si>
  <si>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</si>
  <si>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</si>
  <si>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</si>
  <si>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</si>
  <si>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</si>
  <si>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</si>
  <si>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</si>
  <si>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</si>
  <si>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</si>
  <si>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</si>
  <si>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</si>
  <si>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</si>
  <si>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</si>
  <si>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</si>
  <si>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</si>
  <si>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</si>
  <si>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</si>
  <si>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</si>
  <si>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</si>
  <si>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</si>
  <si>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</si>
  <si>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</si>
  <si>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</si>
  <si>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</si>
  <si>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</si>
  <si>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</si>
  <si>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</si>
  <si>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</si>
  <si>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</si>
  <si>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</si>
  <si>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</si>
  <si>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</si>
  <si>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</si>
  <si>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</si>
  <si>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</si>
  <si>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</si>
  <si>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</si>
  <si>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</si>
  <si>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</si>
  <si>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</si>
  <si>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</si>
  <si>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</si>
  <si>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</si>
  <si>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</si>
  <si>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</si>
  <si>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</si>
  <si>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</si>
  <si>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</si>
  <si>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</si>
  <si>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</si>
  <si>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</si>
  <si>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</si>
  <si>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</si>
  <si>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</si>
  <si>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</si>
  <si>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</si>
  <si>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</si>
  <si>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</si>
  <si>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</si>
  <si>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</si>
  <si>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</si>
  <si>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</si>
  <si>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</si>
  <si>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</si>
  <si>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</si>
  <si>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</si>
  <si>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</si>
  <si>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</si>
  <si>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</si>
  <si>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</si>
  <si>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</si>
  <si>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</si>
  <si>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</si>
  <si>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</si>
  <si>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</si>
  <si>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</si>
  <si>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</si>
  <si>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</si>
  <si>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</si>
  <si>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</si>
  <si>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</si>
  <si>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</si>
  <si>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</si>
  <si>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</si>
  <si>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</si>
  <si>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</si>
  <si>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</si>
  <si>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</si>
  <si>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</si>
  <si>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</si>
  <si>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</si>
  <si>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</si>
  <si>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</si>
  <si>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</si>
  <si>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</si>
  <si>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</si>
  <si>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</si>
  <si>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</si>
  <si>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</si>
  <si>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</si>
  <si>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</si>
  <si>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</si>
  <si>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</si>
  <si>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</si>
  <si>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</si>
  <si>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</si>
  <si>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</si>
  <si>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</si>
  <si>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</si>
  <si>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</si>
  <si>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</si>
  <si>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</si>
  <si>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</si>
  <si>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</si>
  <si>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</si>
  <si>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</si>
  <si>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</si>
  <si>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</si>
  <si>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</si>
  <si>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</si>
  <si>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</si>
  <si>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</si>
  <si>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</si>
  <si>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</si>
  <si>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</si>
  <si>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</si>
  <si>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</si>
  <si>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</si>
  <si>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</si>
  <si>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</si>
  <si>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</si>
  <si>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</si>
  <si>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</si>
  <si>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</si>
  <si>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</si>
  <si>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</si>
  <si>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</si>
  <si>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</si>
  <si>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</si>
  <si>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</si>
  <si>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</si>
  <si>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</si>
  <si>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</si>
  <si>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</si>
  <si>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</si>
  <si>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</si>
  <si>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</si>
  <si>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</si>
  <si>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</si>
  <si>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</si>
  <si>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</si>
  <si>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</si>
  <si>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</si>
  <si>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</si>
  <si>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</si>
  <si>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</si>
  <si>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</si>
  <si>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</si>
  <si>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</si>
  <si>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</si>
  <si>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</si>
  <si>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</si>
  <si>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</si>
  <si>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</si>
  <si>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</si>
  <si>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</si>
  <si>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</si>
  <si>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</si>
  <si>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</si>
  <si>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</si>
  <si>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</si>
  <si>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</si>
  <si>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</si>
  <si>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</si>
  <si>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</si>
  <si>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</si>
  <si>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</si>
  <si>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</si>
  <si>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</si>
  <si>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</si>
  <si>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</si>
  <si>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</si>
  <si>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</si>
  <si>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</si>
  <si>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</si>
  <si>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</si>
  <si>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</si>
  <si>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</si>
  <si>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</si>
  <si>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</si>
  <si>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</si>
  <si>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</si>
  <si>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</si>
  <si>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</si>
  <si>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</si>
  <si>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</si>
  <si>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</si>
  <si>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</si>
  <si>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</si>
  <si>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</si>
  <si>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</si>
  <si>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</si>
  <si>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</si>
  <si>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</si>
  <si>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</si>
  <si>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</si>
  <si>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</si>
  <si>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</si>
  <si>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</si>
  <si>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</si>
  <si>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</si>
  <si>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</si>
  <si>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</si>
  <si>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</si>
  <si>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</si>
  <si>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</si>
  <si>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</si>
  <si>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</si>
  <si>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</si>
  <si>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</si>
  <si>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</si>
  <si>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</si>
  <si>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</si>
  <si>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</si>
  <si>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</si>
  <si>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</si>
  <si>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</si>
  <si>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</si>
  <si>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</si>
  <si>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</si>
  <si>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</si>
  <si>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</si>
  <si>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</si>
  <si>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</si>
  <si>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</si>
  <si>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</si>
  <si>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</si>
  <si>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</si>
  <si>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</si>
  <si>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</si>
  <si>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</si>
  <si>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</si>
  <si>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</si>
  <si>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</si>
  <si>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</si>
  <si>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</si>
  <si>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</si>
  <si>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</si>
  <si>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</si>
  <si>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</si>
  <si>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</si>
  <si>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</si>
  <si>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</si>
  <si>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</si>
  <si>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</si>
  <si>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</si>
  <si>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</si>
  <si>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</si>
  <si>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</si>
  <si>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</si>
  <si>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</si>
  <si>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</si>
  <si>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</si>
  <si>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</si>
  <si>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</si>
  <si>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</si>
  <si>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</si>
  <si>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</si>
  <si>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</si>
  <si>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</si>
  <si>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</si>
  <si>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</si>
  <si>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</si>
  <si>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</si>
  <si>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</si>
  <si>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</si>
  <si>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</si>
  <si>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</si>
  <si>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</si>
  <si>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</si>
  <si>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</si>
  <si>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</si>
  <si>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</si>
  <si>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</si>
  <si>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</si>
  <si>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</si>
  <si>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</si>
  <si>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</si>
  <si>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</si>
  <si>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</si>
  <si>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</si>
  <si>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</si>
  <si>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</si>
  <si>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</si>
  <si>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</si>
  <si>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</si>
  <si>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</si>
  <si>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</si>
  <si>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</si>
  <si>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</si>
  <si>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</si>
  <si>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</si>
  <si>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</si>
  <si>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</si>
  <si>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</si>
  <si>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</si>
  <si>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</si>
  <si>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</si>
  <si>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</si>
  <si>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</si>
  <si>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</si>
  <si>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</si>
  <si>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</si>
  <si>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</si>
  <si>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</si>
  <si>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</si>
  <si>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</si>
  <si>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</si>
  <si>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</si>
  <si>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</si>
  <si>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</si>
  <si>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</si>
  <si>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</si>
  <si>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</si>
  <si>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</si>
  <si>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</si>
  <si>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</si>
  <si>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</si>
  <si>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</si>
  <si>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</si>
  <si>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</si>
  <si>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</si>
  <si>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</si>
  <si>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</si>
  <si>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</si>
  <si>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</si>
  <si>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</si>
  <si>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</si>
  <si>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</si>
  <si>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</si>
  <si>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</si>
  <si>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</si>
  <si>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</si>
  <si>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</si>
  <si>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</si>
  <si>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</si>
  <si>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</si>
  <si>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</si>
  <si>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</si>
  <si>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</si>
  <si>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</si>
  <si>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</si>
  <si>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</si>
  <si>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</si>
  <si>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</si>
  <si>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</si>
  <si>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</si>
  <si>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</si>
  <si>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</si>
  <si>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</si>
  <si>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</si>
  <si>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</si>
  <si>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</si>
  <si>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</si>
  <si>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</si>
  <si>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</si>
  <si>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</si>
  <si>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</si>
  <si>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</si>
  <si>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</si>
  <si>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</si>
  <si>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</si>
  <si>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</si>
  <si>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</si>
  <si>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</si>
  <si>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</si>
  <si>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</si>
  <si>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</si>
  <si>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</si>
  <si>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</si>
  <si>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</si>
  <si>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</si>
  <si>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</si>
  <si>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</si>
  <si>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</si>
  <si>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</si>
  <si>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</si>
  <si>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</si>
  <si>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</si>
  <si>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</si>
  <si>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</si>
  <si>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</si>
  <si>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</si>
  <si>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</si>
  <si>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</si>
  <si>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</si>
  <si>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</si>
  <si>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</si>
  <si>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</si>
  <si>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</si>
  <si>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</si>
  <si>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</si>
  <si>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</si>
  <si>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</si>
  <si>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</si>
  <si>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</si>
  <si>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</si>
  <si>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</si>
  <si>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</si>
  <si>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</si>
  <si>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</si>
  <si>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</si>
  <si>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</si>
  <si>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</si>
  <si>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</si>
  <si>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</si>
  <si>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</si>
  <si>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</si>
  <si>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</si>
  <si>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</si>
  <si>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</si>
  <si>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</si>
  <si>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</si>
  <si>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</si>
  <si>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</si>
  <si>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</si>
  <si>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</si>
  <si>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</si>
  <si>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</si>
  <si>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</si>
  <si>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</si>
  <si>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</si>
  <si>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</si>
  <si>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</si>
  <si>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</si>
  <si>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</si>
  <si>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</si>
  <si>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</si>
  <si>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</si>
  <si>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</si>
  <si>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</si>
  <si>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</si>
  <si>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</si>
  <si>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</si>
  <si>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</si>
  <si>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</si>
  <si>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</si>
  <si>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</si>
  <si>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</si>
  <si>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</si>
  <si>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</si>
  <si>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</si>
  <si>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</si>
  <si>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</si>
  <si>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</si>
  <si>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</si>
  <si>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</si>
  <si>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</si>
  <si>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</si>
  <si>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</si>
  <si>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</si>
  <si>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</si>
  <si>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</si>
  <si>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</si>
  <si>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</si>
  <si>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</si>
  <si>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</si>
  <si>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</si>
  <si>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</si>
  <si>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</si>
  <si>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</si>
  <si>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</si>
  <si>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</si>
  <si>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</si>
  <si>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</si>
  <si>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</si>
  <si>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</si>
  <si>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</si>
  <si>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</si>
  <si>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</si>
  <si>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</si>
  <si>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</si>
  <si>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</si>
  <si>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</si>
  <si>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</si>
  <si>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</si>
  <si>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</si>
  <si>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</si>
  <si>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</si>
  <si>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</si>
  <si>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</si>
  <si>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</si>
  <si>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</si>
  <si>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</si>
  <si>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</si>
  <si>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</si>
  <si>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</si>
  <si>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</si>
  <si>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</si>
  <si>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</si>
  <si>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</si>
  <si>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</si>
  <si>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</si>
  <si>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</si>
  <si>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</si>
  <si>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</si>
  <si>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</si>
  <si>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</si>
  <si>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</si>
  <si>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</si>
  <si>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</si>
  <si>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</si>
  <si>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</si>
  <si>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</si>
  <si>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</si>
  <si>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</si>
  <si>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</si>
  <si>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</si>
  <si>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</si>
  <si>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</si>
  <si>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</si>
  <si>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</si>
  <si>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</si>
  <si>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</si>
  <si>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</si>
  <si>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</si>
  <si>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</si>
  <si>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</si>
  <si>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</si>
  <si>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</si>
  <si>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</si>
  <si>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</si>
  <si>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</si>
  <si>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</si>
  <si>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</si>
  <si>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</si>
  <si>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</si>
  <si>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</si>
  <si>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</si>
  <si>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</si>
  <si>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</si>
  <si>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</si>
  <si>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</si>
  <si>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</si>
  <si>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</si>
  <si>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</si>
  <si>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</si>
  <si>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</si>
  <si>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</si>
  <si>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</si>
  <si>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</si>
  <si>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</si>
  <si>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</si>
  <si>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</si>
  <si>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</si>
  <si>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</si>
  <si>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</si>
  <si>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</si>
  <si>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</si>
  <si>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</si>
  <si>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</si>
  <si>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</si>
  <si>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</si>
  <si>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</si>
  <si>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</si>
  <si>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</si>
  <si>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</si>
  <si>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</si>
  <si>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</si>
  <si>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</si>
  <si>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</si>
  <si>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</si>
  <si>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</si>
  <si>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</si>
  <si>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</si>
  <si>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</si>
  <si>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</si>
  <si>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</si>
  <si>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</si>
  <si>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</si>
  <si>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</si>
  <si>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</si>
  <si>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</si>
  <si>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</si>
  <si>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</si>
  <si>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</si>
  <si>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</si>
  <si>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</si>
  <si>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</si>
  <si>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</si>
  <si>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</si>
  <si>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</si>
  <si>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</si>
  <si>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</si>
  <si>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</si>
  <si>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</si>
  <si>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</si>
  <si>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</si>
  <si>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</si>
  <si>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</si>
  <si>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</si>
  <si>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</si>
  <si>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</si>
  <si>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</si>
  <si>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</si>
  <si>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</si>
  <si>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</si>
  <si>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</si>
  <si>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</si>
  <si>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</si>
  <si>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</si>
  <si>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</si>
  <si>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</si>
  <si>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</si>
  <si>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</si>
  <si>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</si>
  <si>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</si>
  <si>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</si>
  <si>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</si>
  <si>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</si>
  <si>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</si>
  <si>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</si>
  <si>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</si>
  <si>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</si>
  <si>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</si>
  <si>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</si>
  <si>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</si>
  <si>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</si>
  <si>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</si>
  <si>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</si>
  <si>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</si>
  <si>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</si>
  <si>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</si>
  <si>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</si>
  <si>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</si>
  <si>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</si>
  <si>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</si>
  <si>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</si>
  <si>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</si>
  <si>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</si>
  <si>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</si>
  <si>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</si>
  <si>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</si>
  <si>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</si>
  <si>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</si>
  <si>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</si>
  <si>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</si>
  <si>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</si>
  <si>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</si>
  <si>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</si>
  <si>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</si>
  <si>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</si>
  <si>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</si>
  <si>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</si>
  <si>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</si>
  <si>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</si>
  <si>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</si>
  <si>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</si>
  <si>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</si>
  <si>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</si>
  <si>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</si>
  <si>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</si>
  <si>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</si>
  <si>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</si>
  <si>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</si>
  <si>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</si>
  <si>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</si>
  <si>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</si>
  <si>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</si>
  <si>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</si>
  <si>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</si>
  <si>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</si>
  <si>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</si>
  <si>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</si>
  <si>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</si>
  <si>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</si>
  <si>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</si>
  <si>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</si>
  <si>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</si>
  <si>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</si>
  <si>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</si>
  <si>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</si>
  <si>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</si>
  <si>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</si>
  <si>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</si>
  <si>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</si>
  <si>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</si>
  <si>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</si>
  <si>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</si>
  <si>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</si>
  <si>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</si>
  <si>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</si>
  <si>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</si>
  <si>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</si>
  <si>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</si>
  <si>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</si>
  <si>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</si>
  <si>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</si>
  <si>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</si>
  <si>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</si>
  <si>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</si>
  <si>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</si>
  <si>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</si>
  <si>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</si>
  <si>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</si>
  <si>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</si>
  <si>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</si>
  <si>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</si>
  <si>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</si>
  <si>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</si>
  <si>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</si>
  <si>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</si>
  <si>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</si>
  <si>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</si>
  <si>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</si>
  <si>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</si>
  <si>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</si>
  <si>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</si>
  <si>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</si>
  <si>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</si>
  <si>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</si>
  <si>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</si>
  <si>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</si>
  <si>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</si>
  <si>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</si>
  <si>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</si>
  <si>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</si>
  <si>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</si>
  <si>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</si>
  <si>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</si>
  <si>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</si>
  <si>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</si>
  <si>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</si>
  <si>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</si>
  <si>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</si>
  <si>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</si>
  <si>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</si>
  <si>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</si>
  <si>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</si>
  <si>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</si>
  <si>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</si>
  <si>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</si>
  <si>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</si>
  <si>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</si>
  <si>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</si>
  <si>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</si>
  <si>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</si>
  <si>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</si>
  <si>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</si>
  <si>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</si>
  <si>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</si>
  <si>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</si>
  <si>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</si>
  <si>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</si>
  <si>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</si>
  <si>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</si>
  <si>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</si>
  <si>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</si>
  <si>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</si>
  <si>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</si>
  <si>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</si>
  <si>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</si>
  <si>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</si>
  <si>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</si>
  <si>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</si>
  <si>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</si>
  <si>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</si>
  <si>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</si>
  <si>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</si>
  <si>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</si>
  <si>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</si>
  <si>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</si>
  <si>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</si>
  <si>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</si>
  <si>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</si>
  <si>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</si>
  <si>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</si>
  <si>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</si>
  <si>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</si>
  <si>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</si>
  <si>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</si>
  <si>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</si>
  <si>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</si>
  <si>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</si>
  <si>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</si>
  <si>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</si>
  <si>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</si>
  <si>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</si>
  <si>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</si>
  <si>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</si>
  <si>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</si>
  <si>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</si>
  <si>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</si>
  <si>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</si>
  <si>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</si>
  <si>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</si>
  <si>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</si>
  <si>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</si>
  <si>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</si>
  <si>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</si>
  <si>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</si>
  <si>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</si>
  <si>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</si>
  <si>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</si>
  <si>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</si>
  <si>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</si>
  <si>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</si>
  <si>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</si>
  <si>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</si>
  <si>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</si>
  <si>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</si>
  <si>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</si>
  <si>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</si>
  <si>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</si>
  <si>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</si>
  <si>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</si>
  <si>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</si>
  <si>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</si>
  <si>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</si>
  <si>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</si>
  <si>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</si>
  <si>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</si>
  <si>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</si>
  <si>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</si>
  <si>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</si>
  <si>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</si>
  <si>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</si>
  <si>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</si>
  <si>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</si>
  <si>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</si>
  <si>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</si>
  <si>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</si>
  <si>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</si>
  <si>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</si>
  <si>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</si>
  <si>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</si>
  <si>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</si>
  <si>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</si>
  <si>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</si>
  <si>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</si>
  <si>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</si>
  <si>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</si>
  <si>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</si>
  <si>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</si>
  <si>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</si>
  <si>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</si>
  <si>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</si>
  <si>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</si>
  <si>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</si>
  <si>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</si>
  <si>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</si>
  <si>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</si>
  <si>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</si>
  <si>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</si>
  <si>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</si>
  <si>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</si>
  <si>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</si>
  <si>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</si>
  <si>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</si>
  <si>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</si>
  <si>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</si>
  <si>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</si>
  <si>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</si>
  <si>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</si>
  <si>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</si>
  <si>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</si>
  <si>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</si>
  <si>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</si>
  <si>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</si>
  <si>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</si>
  <si>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</si>
  <si>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</si>
  <si>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</si>
  <si>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</si>
  <si>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</si>
  <si>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</si>
  <si>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</si>
  <si>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</si>
  <si>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</si>
  <si>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</si>
  <si>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</si>
  <si>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</si>
  <si>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</si>
  <si>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</si>
  <si>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</si>
  <si>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</si>
  <si>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</si>
  <si>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</si>
  <si>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</si>
  <si>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</si>
  <si>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</si>
  <si>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</si>
  <si>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</si>
  <si>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</si>
  <si>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</si>
  <si>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</si>
  <si>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</si>
  <si>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</si>
  <si>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</si>
  <si>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</si>
  <si>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</si>
  <si>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</si>
  <si>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</si>
  <si>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</si>
  <si>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</si>
  <si>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</si>
  <si>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</si>
  <si>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</si>
  <si>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</si>
  <si>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</si>
  <si>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</si>
  <si>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</si>
  <si>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</si>
  <si>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</si>
  <si>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</si>
  <si>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</si>
  <si>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</si>
  <si>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</si>
  <si>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</si>
  <si>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</si>
  <si>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</si>
  <si>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</si>
  <si>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</si>
  <si>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</si>
  <si>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</si>
  <si>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</si>
  <si>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</si>
  <si>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</si>
  <si>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</si>
  <si>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</si>
  <si>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</si>
  <si>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</si>
  <si>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</si>
  <si>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</si>
  <si>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</si>
  <si>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</si>
  <si>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</si>
  <si>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</si>
  <si>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</si>
  <si>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</si>
  <si>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</si>
  <si>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</si>
  <si>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</si>
  <si>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</si>
  <si>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</si>
  <si>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</si>
  <si>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</si>
  <si>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</si>
  <si>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</si>
  <si>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</si>
  <si>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</si>
  <si>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</si>
  <si>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</si>
  <si>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</si>
  <si>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</si>
  <si>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</si>
  <si>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</si>
  <si>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</si>
  <si>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</si>
  <si>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</si>
  <si>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</si>
  <si>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</si>
  <si>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</si>
  <si>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</si>
  <si>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</si>
  <si>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</si>
  <si>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</si>
  <si>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</si>
  <si>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</si>
  <si>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</si>
  <si>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</si>
  <si>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</si>
  <si>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</si>
  <si>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</si>
  <si>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</si>
  <si>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</si>
  <si>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</si>
  <si>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</si>
  <si>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</si>
  <si>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</si>
  <si>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</si>
  <si>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</si>
  <si>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</si>
  <si>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</si>
  <si>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</si>
  <si>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</si>
  <si>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</si>
  <si>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</si>
  <si>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</si>
  <si>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</si>
  <si>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</si>
  <si>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</si>
  <si>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</si>
  <si>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</si>
  <si>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</si>
  <si>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</si>
  <si>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</si>
  <si>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</si>
  <si>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</si>
  <si>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</si>
  <si>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</si>
  <si>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</si>
  <si>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</si>
  <si>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</si>
  <si>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</si>
  <si>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</si>
  <si>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</si>
  <si>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</si>
  <si>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</si>
  <si>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</si>
  <si>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</si>
  <si>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</si>
  <si>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</si>
  <si>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</si>
  <si>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</si>
  <si>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</si>
  <si>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</si>
  <si>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</si>
  <si>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</si>
  <si>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</si>
  <si>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</si>
  <si>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</si>
  <si>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</si>
  <si>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</si>
  <si>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</si>
  <si>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</si>
  <si>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</si>
  <si>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</si>
  <si>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</si>
  <si>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</si>
  <si>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</si>
  <si>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</si>
  <si>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</si>
  <si>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</si>
  <si>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</si>
  <si>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</si>
  <si>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</si>
  <si>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</si>
  <si>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</si>
  <si>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</si>
  <si>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</si>
  <si>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</si>
  <si>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</si>
  <si>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</si>
  <si>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</si>
  <si>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</si>
  <si>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</si>
  <si>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</si>
  <si>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</si>
  <si>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</si>
  <si>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</si>
  <si>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</si>
  <si>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</si>
  <si>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</si>
  <si>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</si>
  <si>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</si>
  <si>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</si>
  <si>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</si>
  <si>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</si>
  <si>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</si>
  <si>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</si>
  <si>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</si>
  <si>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</si>
  <si>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</si>
  <si>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</si>
  <si>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</si>
  <si>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</si>
  <si>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</si>
  <si>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</si>
  <si>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</si>
  <si>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</si>
  <si>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</si>
  <si>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</si>
  <si>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</si>
  <si>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</si>
  <si>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</si>
  <si>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</si>
  <si>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</si>
  <si>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</si>
  <si>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</si>
  <si>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</si>
  <si>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</si>
  <si>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</si>
  <si>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</si>
  <si>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</si>
  <si>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</si>
  <si>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</si>
  <si>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</si>
  <si>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</si>
  <si>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</si>
  <si>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</si>
  <si>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</si>
  <si>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</si>
  <si>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</si>
  <si>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</si>
  <si>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</si>
  <si>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</si>
  <si>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</si>
  <si>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</si>
  <si>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</si>
  <si>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</si>
  <si>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</si>
  <si>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</si>
  <si>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</si>
  <si>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</si>
  <si>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</si>
  <si>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</si>
  <si>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</si>
  <si>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</si>
  <si>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</si>
  <si>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</si>
  <si>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</si>
  <si>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</si>
  <si>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</si>
  <si>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</si>
  <si>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</si>
  <si>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</si>
  <si>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</si>
  <si>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</si>
  <si>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</si>
  <si>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</si>
  <si>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</si>
  <si>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</si>
  <si>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</si>
  <si>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</si>
  <si>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</si>
  <si>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</si>
  <si>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</si>
  <si>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</si>
  <si>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</si>
  <si>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</si>
  <si>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</si>
  <si>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</si>
  <si>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</si>
  <si>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</si>
  <si>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</si>
  <si>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</si>
  <si>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</si>
  <si>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</si>
  <si>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</si>
  <si>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</si>
  <si>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</si>
  <si>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</si>
  <si>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</si>
  <si>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</si>
  <si>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</si>
  <si>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</si>
  <si>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</si>
  <si>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</si>
  <si>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</si>
  <si>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</si>
  <si>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</si>
  <si>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</si>
  <si>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</si>
  <si>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</si>
  <si>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</si>
  <si>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</si>
  <si>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</si>
  <si>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</si>
  <si>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</si>
  <si>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</si>
  <si>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</si>
  <si>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</si>
  <si>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</si>
  <si>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</si>
  <si>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</si>
  <si>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</si>
  <si>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</si>
  <si>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</si>
  <si>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</si>
  <si>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</si>
  <si>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</si>
  <si>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</si>
  <si>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</si>
  <si>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</si>
  <si>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</si>
  <si>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</si>
  <si>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</si>
  <si>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</si>
  <si>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</si>
  <si>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</si>
  <si>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</si>
  <si>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</si>
  <si>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</si>
  <si>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</si>
  <si>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</si>
  <si>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</si>
  <si>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</si>
  <si>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</si>
  <si>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</si>
  <si>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</si>
  <si>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</si>
  <si>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</si>
  <si>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</si>
  <si>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</si>
  <si>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</si>
  <si>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</si>
  <si>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</si>
  <si>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</si>
  <si>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</si>
  <si>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</si>
  <si>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</si>
  <si>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</si>
  <si>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</si>
  <si>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</si>
  <si>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</si>
  <si>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</si>
  <si>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</si>
  <si>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</si>
  <si>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</si>
  <si>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</si>
  <si>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</si>
  <si>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</si>
  <si>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</si>
  <si>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</si>
  <si>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</si>
  <si>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</si>
  <si>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</si>
  <si>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</si>
  <si>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</si>
  <si>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</si>
  <si>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</si>
  <si>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</si>
  <si>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</si>
  <si>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</si>
  <si>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</si>
  <si>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</si>
  <si>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</si>
  <si>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</si>
  <si>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</si>
  <si>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</si>
  <si>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</si>
  <si>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</si>
  <si>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</si>
  <si>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</si>
  <si>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</si>
  <si>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</si>
  <si>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</si>
  <si>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</si>
  <si>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</si>
  <si>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</si>
  <si>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</si>
  <si>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</si>
  <si>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</si>
  <si>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</si>
  <si>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</si>
  <si>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</si>
  <si>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</si>
  <si>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</si>
  <si>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</si>
  <si>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</si>
  <si>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</si>
  <si>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</si>
  <si>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</si>
  <si>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</si>
  <si>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</si>
  <si>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</si>
  <si>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</si>
  <si>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</si>
  <si>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</si>
  <si>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</si>
  <si>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</si>
  <si>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</si>
  <si>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</si>
  <si>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</si>
  <si>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</si>
  <si>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</si>
  <si>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</si>
  <si>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</si>
  <si>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</si>
  <si>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</si>
  <si>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</si>
  <si>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</si>
  <si>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</si>
  <si>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</si>
  <si>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</si>
  <si>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</si>
  <si>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</si>
  <si>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</si>
  <si>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</si>
  <si>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</si>
  <si>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</si>
  <si>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</si>
  <si>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</si>
  <si>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</si>
  <si>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</si>
  <si>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</si>
  <si>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</si>
  <si>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</si>
  <si>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</si>
  <si>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</si>
  <si>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</si>
  <si>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</si>
  <si>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</si>
  <si>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</si>
  <si>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</si>
  <si>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</si>
  <si>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</si>
  <si>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</si>
  <si>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</si>
  <si>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</si>
  <si>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</si>
  <si>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</si>
  <si>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</si>
  <si>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</si>
  <si>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</si>
  <si>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</si>
  <si>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</si>
  <si>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</si>
  <si>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</si>
  <si>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</si>
  <si>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</si>
  <si>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</si>
  <si>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</si>
  <si>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</si>
  <si>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</si>
  <si>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</si>
  <si>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</si>
  <si>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</si>
  <si>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</si>
  <si>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</si>
  <si>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</si>
  <si>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</si>
  <si>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</si>
  <si>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</si>
  <si>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</si>
  <si>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</si>
  <si>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</si>
  <si>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</si>
  <si>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</si>
  <si>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</si>
  <si>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</si>
  <si>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</si>
  <si>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</si>
  <si>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</si>
  <si>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</si>
  <si>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</si>
  <si>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</si>
  <si>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</si>
  <si>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</si>
  <si>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</si>
  <si>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</si>
  <si>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</si>
  <si>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</si>
  <si>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</si>
  <si>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</si>
  <si>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</si>
  <si>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</si>
  <si>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</si>
  <si>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</si>
  <si>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</si>
  <si>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</si>
  <si>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</si>
  <si>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</si>
  <si>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</si>
  <si>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</si>
  <si>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</si>
  <si>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</si>
  <si>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</si>
  <si>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</si>
  <si>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</si>
  <si>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</si>
  <si>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</si>
  <si>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</si>
  <si>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</si>
  <si>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</si>
  <si>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</si>
  <si>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</si>
  <si>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</si>
  <si>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</si>
  <si>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</si>
  <si>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</si>
  <si>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</si>
  <si>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</si>
  <si>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</si>
  <si>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</si>
  <si>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</si>
  <si>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</si>
  <si>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</si>
  <si>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</si>
  <si>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</si>
  <si>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</si>
  <si>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</si>
  <si>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</si>
  <si>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</si>
  <si>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</si>
  <si>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</si>
  <si>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</si>
  <si>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</si>
  <si>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</si>
  <si>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</si>
  <si>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</si>
  <si>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</si>
  <si>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</si>
  <si>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</si>
  <si>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</si>
  <si>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</si>
  <si>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</si>
  <si>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</si>
  <si>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</si>
  <si>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</si>
  <si>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</si>
  <si>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</si>
  <si>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</si>
  <si>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</si>
  <si>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</si>
  <si>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</si>
  <si>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</si>
  <si>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</si>
  <si>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</si>
  <si>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</si>
  <si>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</si>
  <si>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</si>
  <si>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</si>
  <si>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</si>
  <si>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</si>
  <si>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</si>
  <si>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</si>
  <si>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</si>
  <si>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</si>
  <si>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</si>
  <si>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</si>
  <si>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</si>
  <si>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</si>
  <si>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</si>
  <si>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</si>
  <si>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</si>
  <si>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</si>
  <si>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</si>
  <si>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</si>
  <si>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</si>
  <si>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</si>
  <si>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</si>
  <si>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</si>
  <si>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</si>
  <si>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</si>
  <si>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</si>
  <si>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</si>
  <si>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</si>
  <si>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</si>
  <si>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</si>
  <si>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</si>
  <si>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</si>
  <si>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</si>
  <si>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</si>
  <si>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</si>
  <si>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</si>
  <si>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</si>
  <si>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</si>
  <si>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</si>
  <si>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</si>
  <si>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</si>
  <si>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</si>
  <si>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</si>
  <si>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</si>
  <si>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</si>
  <si>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</si>
  <si>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</si>
  <si>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</si>
  <si>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</si>
  <si>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</si>
  <si>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</si>
  <si>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</si>
  <si>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</si>
  <si>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</si>
  <si>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</si>
  <si>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</si>
  <si>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</si>
  <si>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</si>
  <si>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</si>
  <si>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</si>
  <si>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</si>
  <si>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</si>
  <si>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</si>
  <si>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</si>
  <si>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</si>
  <si>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</si>
  <si>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</si>
  <si>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</si>
  <si>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</si>
  <si>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</si>
  <si>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</si>
  <si>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</si>
  <si>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</si>
  <si>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</si>
  <si>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</si>
  <si>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</si>
  <si>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</si>
  <si>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</si>
  <si>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</si>
  <si>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</si>
  <si>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</si>
  <si>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</si>
  <si>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</si>
  <si>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</si>
  <si>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</si>
  <si>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</si>
  <si>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</si>
  <si>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</si>
  <si>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</si>
  <si>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</si>
  <si>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</si>
  <si>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</si>
  <si>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</si>
  <si>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</si>
  <si>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</si>
  <si>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</si>
  <si>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</si>
  <si>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</si>
  <si>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</si>
  <si>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</si>
  <si>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</si>
  <si>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</si>
  <si>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</si>
  <si>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</si>
  <si>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</si>
  <si>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</si>
  <si>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</si>
  <si>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</si>
  <si>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</si>
  <si>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</si>
  <si>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</si>
  <si>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</si>
  <si>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</si>
  <si>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</si>
  <si>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</si>
  <si>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</si>
  <si>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</si>
  <si>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</si>
  <si>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</si>
  <si>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</si>
  <si>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</si>
  <si>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</si>
  <si>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</si>
  <si>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</si>
  <si>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</si>
  <si>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</si>
  <si>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</si>
  <si>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</si>
  <si>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</si>
  <si>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</si>
  <si>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</si>
  <si>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</si>
  <si>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</si>
  <si>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</si>
  <si>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</si>
  <si>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</si>
  <si>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</si>
  <si>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</si>
  <si>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</si>
  <si>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</si>
  <si>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</si>
  <si>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</si>
  <si>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</si>
  <si>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</si>
  <si>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</si>
  <si>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</si>
  <si>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</si>
  <si>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</si>
  <si>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</si>
  <si>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</si>
  <si>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</si>
  <si>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</si>
  <si>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</si>
  <si>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</si>
  <si>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</si>
  <si>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</si>
  <si>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</si>
  <si>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</si>
  <si>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</si>
  <si>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</si>
  <si>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</si>
  <si>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</si>
  <si>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</si>
  <si>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</si>
  <si>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</si>
  <si>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</si>
  <si>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</si>
  <si>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</si>
  <si>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</si>
  <si>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</si>
  <si>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</si>
  <si>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</si>
  <si>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</si>
  <si>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</si>
  <si>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</si>
  <si>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</si>
  <si>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</si>
  <si>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</si>
  <si>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</si>
  <si>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</si>
  <si>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</si>
  <si>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</si>
  <si>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</si>
  <si>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</si>
  <si>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</si>
  <si>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</si>
  <si>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</si>
  <si>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</si>
  <si>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</si>
  <si>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</si>
  <si>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</si>
  <si>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</si>
  <si>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</si>
  <si>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</si>
  <si>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</si>
  <si>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</si>
  <si>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</si>
  <si>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</si>
  <si>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</si>
  <si>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</si>
  <si>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</si>
  <si>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</si>
  <si>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</si>
  <si>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</si>
  <si>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</si>
  <si>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</si>
  <si>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</si>
  <si>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</si>
  <si>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</si>
  <si>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</si>
  <si>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</si>
  <si>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</si>
  <si>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</si>
  <si>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</si>
  <si>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</si>
  <si>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</si>
  <si>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</si>
  <si>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</si>
  <si>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</si>
  <si>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</si>
  <si>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</si>
  <si>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</si>
  <si>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</si>
  <si>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</si>
  <si>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</si>
  <si>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</si>
  <si>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</si>
  <si>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</si>
  <si>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</si>
  <si>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</si>
  <si>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</si>
  <si>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</si>
  <si>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</si>
  <si>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</si>
  <si>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</si>
  <si>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</si>
  <si>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</si>
  <si>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</si>
  <si>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</si>
  <si>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</si>
  <si>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</si>
  <si>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</si>
  <si>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</si>
  <si>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</si>
  <si>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</si>
  <si>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</si>
  <si>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</si>
  <si>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</si>
  <si>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</si>
  <si>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</si>
  <si>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</si>
  <si>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</si>
  <si>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</si>
  <si>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</si>
  <si>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</si>
  <si>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</si>
  <si>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</si>
  <si>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</si>
  <si>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</si>
  <si>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</si>
  <si>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</si>
  <si>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</si>
  <si>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</si>
  <si>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</si>
  <si>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</si>
  <si>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</si>
  <si>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</si>
  <si>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</si>
  <si>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</si>
  <si>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</si>
  <si>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</si>
  <si>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</si>
  <si>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</si>
  <si>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</si>
  <si>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</si>
  <si>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</si>
  <si>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</si>
  <si>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</si>
  <si>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</si>
  <si>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</si>
  <si>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</si>
  <si>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</si>
  <si>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</si>
  <si>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</si>
  <si>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</si>
  <si>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</si>
  <si>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</si>
  <si>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</si>
  <si>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</si>
  <si>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</si>
  <si>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</si>
  <si>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</si>
  <si>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</si>
  <si>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</si>
  <si>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</si>
  <si>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</si>
  <si>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</si>
  <si>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</si>
  <si>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</si>
  <si>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</si>
  <si>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</si>
  <si>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</si>
  <si>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</si>
  <si>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</si>
  <si>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</si>
  <si>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</si>
  <si>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</si>
  <si>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</si>
  <si>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</si>
  <si>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</si>
  <si>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</si>
  <si>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</si>
  <si>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</si>
  <si>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</si>
  <si>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</si>
  <si>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</si>
  <si>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</si>
  <si>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</si>
  <si>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</si>
  <si>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</si>
  <si>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</si>
  <si>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</si>
  <si>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</si>
  <si>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</si>
  <si>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</si>
  <si>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</si>
  <si>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</si>
  <si>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</si>
  <si>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</si>
  <si>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</si>
  <si>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</si>
  <si>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</si>
  <si>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</si>
  <si>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</si>
  <si>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</si>
  <si>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</si>
  <si>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</si>
  <si>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</si>
  <si>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</si>
  <si>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</si>
  <si>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</si>
  <si>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</si>
  <si>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</si>
  <si>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</si>
  <si>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</si>
  <si>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</si>
  <si>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</si>
  <si>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</si>
  <si>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</si>
  <si>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</si>
  <si>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</si>
  <si>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</si>
  <si>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</si>
  <si>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</si>
  <si>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</si>
  <si>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</si>
  <si>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</si>
  <si>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</si>
  <si>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</si>
  <si>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</si>
  <si>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</si>
  <si>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</si>
  <si>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</si>
  <si>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</si>
  <si>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</si>
  <si>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</si>
  <si>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</si>
  <si>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</si>
  <si>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</si>
  <si>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</si>
  <si>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</si>
  <si>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</si>
  <si>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</si>
  <si>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</si>
  <si>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</si>
  <si>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</si>
  <si>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</si>
  <si>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</si>
  <si>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</si>
  <si>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</si>
  <si>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</si>
  <si>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</si>
  <si>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</si>
  <si>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</si>
  <si>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</si>
  <si>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</si>
  <si>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</si>
  <si>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</si>
  <si>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</si>
  <si>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</si>
  <si>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</si>
  <si>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</si>
  <si>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</si>
  <si>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</si>
  <si>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</si>
  <si>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</si>
  <si>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</si>
  <si>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</si>
  <si>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</si>
  <si>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</si>
  <si>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</si>
  <si>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</si>
  <si>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</si>
  <si>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</si>
  <si>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</si>
  <si>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</si>
  <si>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</si>
  <si>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</si>
  <si>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</si>
  <si>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</si>
  <si>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</si>
  <si>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</si>
  <si>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</si>
  <si>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</si>
  <si>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</si>
  <si>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</si>
  <si>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</si>
  <si>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</si>
  <si>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</si>
  <si>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</si>
  <si>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</si>
  <si>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</si>
  <si>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</si>
  <si>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</si>
  <si>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</si>
  <si>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</si>
  <si>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</si>
  <si>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</si>
  <si>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</si>
  <si>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</si>
  <si>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</si>
  <si>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</si>
  <si>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</si>
  <si>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</si>
  <si>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</si>
  <si>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</si>
  <si>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</si>
  <si>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</si>
  <si>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</si>
  <si>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</si>
  <si>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</si>
  <si>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</si>
  <si>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</si>
  <si>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</si>
  <si>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</si>
  <si>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</si>
  <si>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</si>
  <si>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</si>
  <si>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</si>
  <si>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</si>
  <si>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</si>
  <si>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</si>
  <si>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</si>
  <si>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</si>
  <si>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</si>
  <si>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</si>
  <si>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</si>
  <si>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</si>
  <si>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</si>
  <si>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</si>
  <si>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</si>
  <si>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</si>
  <si>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</si>
  <si>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</si>
  <si>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</si>
  <si>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</si>
  <si>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</si>
  <si>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</si>
  <si>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</si>
  <si>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</si>
  <si>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</si>
  <si>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</si>
  <si>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</si>
  <si>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</si>
  <si>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</si>
  <si>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</si>
  <si>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</si>
  <si>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</si>
  <si>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</si>
  <si>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</si>
  <si>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</si>
  <si>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</si>
  <si>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</si>
  <si>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</si>
  <si>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</si>
  <si>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</si>
  <si>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</si>
  <si>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</si>
  <si>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</si>
  <si>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</si>
  <si>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</si>
  <si>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</si>
  <si>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</si>
  <si>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</si>
  <si>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</si>
  <si>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</si>
  <si>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</si>
  <si>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</si>
  <si>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</si>
  <si>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</si>
  <si>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</si>
  <si>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</si>
  <si>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</si>
  <si>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</si>
  <si>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</si>
  <si>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</si>
  <si>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</si>
  <si>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</si>
  <si>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</si>
  <si>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</si>
  <si>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</si>
  <si>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</si>
  <si>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</si>
  <si>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</si>
  <si>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</si>
  <si>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</si>
  <si>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</si>
  <si>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</si>
  <si>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</si>
  <si>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</si>
  <si>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</si>
  <si>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</si>
  <si>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</si>
  <si>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</si>
  <si>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</si>
  <si>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</si>
  <si>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</si>
  <si>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</si>
  <si>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</si>
  <si>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</si>
  <si>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</si>
  <si>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</si>
  <si>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</si>
  <si>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</si>
  <si>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</si>
  <si>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</si>
  <si>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</si>
  <si>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</si>
  <si>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</si>
  <si>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</si>
  <si>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</si>
  <si>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</si>
  <si>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</si>
  <si>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</si>
  <si>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</si>
  <si>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</si>
  <si>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</si>
  <si>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</si>
  <si>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</si>
  <si>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</si>
  <si>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</si>
  <si>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</si>
  <si>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</si>
  <si>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</si>
  <si>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</si>
  <si>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</si>
  <si>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</si>
  <si>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</si>
  <si>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</si>
  <si>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</si>
  <si>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</si>
  <si>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</si>
  <si>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</si>
  <si>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</si>
  <si>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</si>
  <si>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</si>
  <si>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</si>
  <si>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</si>
  <si>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</si>
  <si>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</si>
  <si>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</si>
  <si>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</si>
  <si>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</si>
  <si>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</si>
  <si>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</si>
  <si>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</si>
  <si>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</si>
  <si>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</si>
  <si>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</si>
  <si>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</si>
  <si>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</si>
  <si>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</si>
  <si>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</si>
  <si>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</si>
  <si>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</si>
  <si>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</si>
  <si>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</si>
  <si>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</si>
  <si>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</si>
  <si>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</si>
  <si>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</si>
  <si>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</si>
  <si>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</si>
  <si>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</si>
  <si>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</si>
  <si>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</si>
  <si>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</si>
  <si>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</si>
  <si>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</si>
  <si>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</si>
  <si>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</si>
  <si>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</si>
  <si>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</si>
  <si>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</si>
  <si>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</si>
  <si>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</si>
  <si>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</si>
  <si>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</si>
  <si>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</si>
  <si>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</si>
  <si>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</si>
  <si>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</si>
  <si>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</si>
  <si>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</si>
  <si>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</si>
  <si>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</si>
  <si>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</si>
  <si>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</si>
  <si>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</si>
  <si>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</si>
  <si>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</si>
  <si>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</si>
  <si>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</si>
  <si>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</si>
  <si>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</si>
  <si>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</si>
  <si>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</si>
  <si>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</si>
  <si>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</si>
  <si>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</si>
  <si>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</si>
  <si>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</si>
  <si>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</si>
  <si>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</si>
  <si>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</si>
  <si>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</si>
  <si>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</si>
  <si>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</si>
  <si>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</si>
  <si>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</si>
  <si>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</si>
  <si>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</si>
  <si>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</si>
  <si>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</si>
  <si>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</si>
  <si>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</si>
  <si>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</si>
  <si>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</si>
  <si>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</si>
  <si>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</si>
  <si>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</si>
  <si>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</si>
  <si>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</si>
  <si>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</si>
  <si>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</si>
  <si>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</si>
  <si>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</si>
  <si>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</si>
  <si>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</si>
  <si>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</si>
  <si>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</si>
  <si>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</si>
  <si>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</si>
  <si>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</si>
  <si>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</si>
  <si>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</si>
  <si>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</si>
  <si>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</si>
  <si>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</si>
  <si>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</si>
  <si>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</si>
  <si>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</si>
  <si>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</si>
  <si>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</si>
  <si>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</si>
  <si>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</si>
  <si>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</si>
  <si>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</si>
  <si>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</si>
  <si>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</si>
  <si>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</si>
  <si>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</si>
  <si>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</si>
  <si>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</si>
  <si>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</si>
  <si>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</si>
  <si>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</si>
  <si>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</si>
  <si>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</si>
  <si>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</si>
  <si>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</si>
  <si>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</si>
  <si>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</si>
  <si>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</si>
  <si>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</si>
  <si>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</si>
  <si>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</si>
  <si>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</si>
  <si>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</si>
  <si>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</si>
  <si>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</si>
  <si>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</si>
  <si>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</si>
  <si>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</si>
  <si>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</si>
  <si>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</si>
  <si>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</si>
  <si>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</si>
  <si>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</si>
  <si>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</si>
  <si>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</si>
  <si>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</si>
  <si>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</si>
  <si>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</si>
  <si>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</si>
  <si>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</si>
  <si>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</si>
  <si>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</si>
  <si>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</si>
  <si>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</si>
  <si>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</si>
  <si>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</si>
  <si>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</si>
  <si>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</si>
  <si>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</si>
  <si>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</si>
  <si>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</si>
  <si>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</si>
  <si>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</si>
  <si>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</si>
  <si>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</si>
  <si>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</si>
  <si>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</si>
  <si>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</si>
  <si>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</si>
  <si>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</si>
  <si>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</si>
  <si>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</si>
  <si>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</si>
  <si>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</si>
  <si>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</si>
  <si>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</si>
  <si>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</si>
  <si>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</si>
  <si>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</si>
  <si>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</si>
  <si>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</si>
  <si>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</si>
  <si>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</si>
  <si>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</si>
  <si>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</si>
  <si>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</si>
  <si>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</si>
  <si>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</si>
  <si>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</si>
  <si>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</si>
  <si>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</si>
  <si>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</si>
  <si>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</si>
  <si>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</si>
  <si>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</si>
  <si>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</si>
  <si>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</si>
  <si>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</si>
  <si>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</si>
  <si>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</si>
  <si>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</si>
  <si>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</si>
  <si>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</si>
  <si>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</si>
  <si>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</si>
  <si>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</si>
  <si>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</si>
  <si>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</si>
  <si>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</si>
  <si>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</si>
  <si>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</si>
  <si>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</si>
  <si>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</si>
  <si>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</si>
  <si>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</si>
  <si>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</si>
  <si>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</si>
  <si>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</si>
  <si>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</si>
  <si>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</si>
  <si>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</si>
  <si>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</si>
  <si>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</si>
  <si>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</si>
  <si>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</si>
  <si>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</si>
  <si>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</si>
  <si>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</si>
  <si>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</si>
  <si>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</si>
  <si>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</si>
  <si>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</si>
  <si>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</si>
  <si>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</si>
  <si>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</si>
  <si>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</si>
  <si>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</si>
  <si>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</si>
  <si>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</si>
  <si>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</si>
  <si>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</si>
  <si>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</si>
  <si>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</si>
  <si>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</si>
  <si>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</si>
  <si>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</si>
  <si>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</si>
  <si>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</si>
  <si>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</si>
  <si>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</si>
  <si>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</si>
  <si>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</si>
  <si>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</si>
  <si>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</si>
  <si>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</si>
  <si>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</si>
  <si>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</si>
  <si>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</si>
  <si>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</si>
  <si>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</si>
  <si>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</si>
  <si>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</si>
  <si>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</si>
  <si>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</si>
  <si>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</si>
  <si>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</si>
  <si>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</si>
  <si>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</si>
  <si>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</si>
  <si>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</si>
  <si>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</si>
  <si>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</si>
  <si>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</si>
  <si>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</si>
  <si>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</si>
  <si>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</si>
  <si>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</si>
  <si>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</si>
  <si>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</si>
  <si>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</si>
  <si>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</si>
  <si>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</si>
  <si>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</si>
  <si>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</si>
  <si>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</si>
  <si>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</si>
  <si>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</si>
  <si>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</si>
  <si>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</si>
  <si>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</si>
  <si>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</si>
  <si>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</si>
  <si>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</si>
  <si>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</si>
  <si>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</si>
  <si>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</si>
  <si>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</si>
  <si>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</si>
  <si>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</si>
  <si>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</si>
  <si>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</si>
  <si>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</si>
  <si>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</si>
  <si>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</si>
  <si>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</si>
  <si>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</si>
  <si>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</si>
  <si>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</si>
  <si>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</si>
  <si>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</si>
  <si>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</si>
  <si>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</si>
  <si>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</si>
  <si>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</si>
  <si>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</si>
  <si>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</si>
  <si>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</si>
  <si>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</si>
  <si>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</si>
  <si>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</si>
  <si>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</si>
  <si>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</si>
  <si>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</si>
  <si>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</si>
  <si>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</si>
  <si>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</si>
  <si>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</si>
  <si>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</si>
  <si>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</si>
  <si>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</si>
  <si>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</si>
  <si>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</si>
  <si>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</si>
  <si>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</si>
  <si>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</si>
  <si>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</si>
  <si>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</si>
  <si>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</si>
  <si>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</si>
  <si>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</si>
  <si>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</si>
  <si>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</si>
  <si>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</si>
  <si>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</si>
  <si>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</si>
  <si>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</si>
  <si>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</si>
  <si>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</si>
  <si>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</si>
  <si>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</si>
  <si>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</si>
  <si>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</si>
  <si>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</si>
  <si>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</si>
  <si>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</si>
  <si>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</si>
  <si>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</si>
  <si>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</si>
  <si>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</si>
  <si>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</si>
  <si>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</si>
  <si>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</si>
  <si>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</si>
  <si>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</si>
  <si>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</si>
  <si>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</si>
  <si>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</si>
  <si>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</si>
  <si>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</si>
  <si>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</si>
  <si>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</si>
  <si>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</si>
  <si>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</si>
  <si>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</si>
  <si>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</si>
  <si>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</si>
  <si>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</si>
  <si>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</si>
  <si>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</si>
  <si>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</si>
  <si>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</si>
  <si>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</si>
  <si>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</si>
  <si>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</si>
  <si>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</si>
  <si>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</si>
  <si>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</si>
  <si>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</si>
  <si>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</si>
  <si>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</si>
  <si>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</si>
  <si>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</si>
  <si>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</si>
  <si>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</si>
  <si>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</si>
  <si>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</si>
  <si>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</si>
  <si>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</si>
  <si>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</si>
  <si>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</si>
  <si>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</si>
  <si>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</si>
  <si>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</si>
  <si>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</si>
  <si>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</si>
  <si>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</si>
  <si>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</si>
  <si>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</si>
  <si>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</si>
  <si>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</si>
  <si>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</si>
  <si>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</si>
  <si>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</si>
  <si>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</si>
  <si>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</si>
  <si>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</si>
  <si>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</si>
  <si>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</si>
  <si>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</si>
  <si>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</si>
  <si>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</si>
  <si>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</si>
  <si>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</si>
  <si>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</si>
  <si>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</si>
  <si>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</si>
  <si>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</si>
  <si>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</si>
  <si>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</si>
  <si>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</si>
  <si>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</si>
  <si>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</si>
  <si>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</si>
  <si>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</si>
  <si>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</si>
  <si>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</si>
  <si>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</si>
  <si>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</si>
  <si>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</si>
  <si>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</si>
  <si>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</si>
  <si>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</si>
  <si>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</si>
  <si>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</si>
  <si>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</si>
  <si>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</si>
  <si>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</si>
  <si>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</si>
  <si>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</si>
  <si>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</si>
  <si>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</si>
  <si>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</si>
  <si>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</si>
  <si>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</si>
  <si>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</si>
  <si>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</si>
  <si>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</si>
  <si>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</si>
  <si>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</si>
  <si>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</si>
  <si>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</si>
  <si>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</si>
  <si>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</si>
  <si>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</si>
  <si>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</si>
  <si>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</si>
  <si>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</si>
  <si>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</si>
  <si>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</si>
  <si>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</si>
  <si>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</si>
  <si>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</si>
  <si>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</si>
  <si>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</si>
  <si>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</si>
  <si>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</si>
  <si>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</si>
  <si>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</si>
  <si>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</si>
  <si>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</si>
  <si>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</si>
  <si>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</si>
  <si>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</si>
  <si>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</si>
  <si>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</si>
  <si>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</si>
  <si>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</si>
  <si>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</si>
  <si>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</si>
  <si>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</si>
  <si>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</si>
  <si>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</si>
  <si>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</si>
  <si>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</si>
  <si>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</si>
  <si>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</si>
  <si>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</si>
  <si>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</si>
  <si>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</si>
  <si>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</si>
  <si>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</si>
  <si>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</si>
  <si>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</si>
  <si>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</si>
  <si>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</si>
  <si>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</si>
  <si>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</si>
  <si>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</si>
  <si>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</si>
  <si>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</si>
  <si>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</si>
  <si>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</si>
  <si>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</si>
  <si>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</si>
  <si>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</si>
  <si>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</si>
  <si>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</si>
  <si>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</si>
  <si>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</si>
  <si>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</si>
  <si>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</si>
  <si>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</si>
  <si>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</si>
  <si>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</si>
  <si>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</si>
  <si>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</si>
  <si>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</si>
  <si>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</si>
  <si>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</si>
  <si>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</si>
  <si>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</si>
  <si>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</si>
  <si>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</si>
  <si>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</si>
  <si>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</si>
  <si>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</si>
  <si>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</si>
  <si>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</si>
  <si>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</si>
  <si>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</si>
  <si>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</si>
  <si>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</si>
  <si>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</si>
  <si>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</si>
  <si>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</si>
  <si>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</si>
  <si>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</si>
  <si>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</si>
  <si>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</si>
  <si>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</si>
  <si>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</si>
  <si>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</si>
  <si>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</si>
  <si>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</si>
  <si>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</si>
  <si>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</si>
  <si>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</si>
  <si>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</si>
  <si>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</si>
  <si>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</si>
  <si>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</si>
  <si>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</si>
  <si>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</si>
  <si>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</si>
  <si>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</si>
  <si>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</si>
  <si>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</si>
  <si>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</si>
  <si>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</si>
  <si>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</si>
  <si>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</si>
  <si>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</si>
  <si>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</si>
  <si>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</si>
  <si>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</si>
  <si>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</si>
  <si>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</si>
  <si>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</si>
  <si>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</si>
  <si>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</si>
  <si>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</si>
  <si>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</si>
  <si>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</si>
  <si>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</si>
  <si>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</si>
  <si>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</si>
  <si>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</si>
  <si>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</si>
  <si>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</si>
  <si>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</si>
  <si>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</si>
  <si>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</si>
  <si>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</si>
  <si>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</si>
  <si>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</si>
  <si>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</si>
  <si>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</si>
  <si>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</si>
  <si>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</si>
  <si>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</si>
  <si>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</si>
  <si>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</si>
  <si>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</si>
  <si>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</si>
  <si>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</si>
  <si>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</si>
  <si>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</si>
  <si>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</si>
  <si>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</si>
  <si>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</si>
  <si>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</si>
  <si>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</si>
  <si>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</si>
  <si>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</si>
  <si>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</si>
  <si>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</si>
  <si>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</si>
  <si>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</si>
  <si>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</si>
  <si>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</si>
  <si>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</si>
  <si>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</si>
  <si>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</si>
  <si>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</si>
  <si>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</si>
  <si>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</si>
  <si>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</si>
  <si>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</si>
  <si>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</si>
  <si>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</si>
  <si>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</si>
  <si>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</si>
  <si>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</si>
  <si>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</si>
  <si>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</si>
  <si>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</si>
  <si>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</si>
  <si>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</si>
  <si>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</si>
  <si>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</si>
  <si>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</si>
  <si>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</si>
  <si>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</si>
  <si>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</si>
  <si>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</si>
  <si>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</si>
  <si>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</si>
  <si>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</si>
  <si>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</si>
  <si>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</si>
  <si>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</si>
  <si>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</si>
  <si>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</si>
  <si>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</si>
  <si>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</si>
  <si>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</si>
  <si>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</si>
  <si>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</si>
  <si>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</si>
  <si>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</si>
  <si>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</si>
  <si>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</si>
  <si>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</si>
  <si>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</si>
  <si>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</si>
  <si>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</si>
  <si>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</si>
  <si>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</si>
  <si>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</si>
  <si>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</si>
  <si>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</si>
  <si>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</si>
  <si>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</si>
  <si>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</si>
  <si>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</si>
  <si>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</si>
  <si>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</si>
  <si>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</si>
  <si>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</si>
  <si>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</si>
  <si>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</si>
  <si>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</si>
  <si>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</si>
  <si>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</si>
  <si>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</si>
  <si>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</si>
  <si>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</si>
  <si>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</si>
  <si>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</si>
  <si>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</si>
  <si>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</si>
  <si>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</si>
  <si>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</si>
  <si>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</si>
  <si>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</si>
  <si>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</si>
  <si>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</si>
  <si>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</si>
  <si>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</si>
  <si>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</si>
  <si>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</si>
  <si>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</si>
  <si>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</si>
  <si>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</si>
  <si>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</si>
  <si>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</si>
  <si>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</si>
  <si>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</si>
  <si>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</si>
  <si>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</si>
  <si>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</si>
  <si>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</si>
  <si>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</si>
  <si>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</si>
  <si>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</si>
  <si>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</si>
  <si>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</si>
  <si>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</si>
  <si>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</si>
  <si>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</si>
  <si>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</si>
  <si>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</si>
  <si>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</si>
  <si>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</si>
  <si>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</si>
  <si>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</si>
  <si>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</si>
  <si>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</si>
  <si>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</si>
  <si>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</si>
  <si>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</si>
  <si>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</si>
  <si>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</si>
  <si>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</si>
  <si>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</si>
  <si>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</si>
  <si>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</si>
  <si>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</si>
  <si>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</si>
  <si>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</si>
  <si>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</si>
  <si>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</si>
  <si>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</si>
  <si>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</si>
  <si>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</si>
  <si>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</si>
  <si>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</si>
  <si>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</si>
  <si>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</si>
  <si>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</si>
  <si>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</si>
  <si>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</si>
  <si>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</si>
  <si>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</si>
  <si>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</si>
  <si>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</si>
  <si>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</si>
  <si>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</si>
  <si>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</si>
  <si>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</si>
  <si>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</si>
  <si>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</si>
  <si>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</si>
  <si>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</si>
  <si>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</si>
  <si>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</si>
  <si>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</si>
  <si>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</si>
  <si>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</si>
  <si>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</si>
  <si>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</si>
  <si>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</si>
  <si>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</si>
  <si>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</si>
  <si>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</si>
  <si>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</si>
  <si>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</si>
  <si>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</si>
  <si>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</si>
  <si>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</si>
  <si>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</si>
  <si>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</si>
  <si>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</si>
  <si>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</si>
  <si>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</si>
  <si>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</si>
  <si>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</si>
  <si>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</si>
  <si>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</si>
  <si>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</si>
  <si>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</si>
  <si>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</si>
  <si>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</si>
  <si>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</si>
  <si>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</si>
  <si>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</si>
  <si>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</si>
  <si>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</si>
  <si>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</si>
  <si>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</si>
  <si>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</si>
  <si>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</si>
  <si>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</si>
  <si>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</si>
  <si>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</si>
  <si>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</si>
  <si>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</si>
  <si>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</si>
  <si>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</si>
  <si>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</si>
  <si>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</si>
  <si>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</si>
  <si>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</si>
  <si>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</si>
  <si>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</si>
  <si>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</si>
  <si>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</si>
  <si>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</si>
  <si>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</si>
  <si>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</si>
  <si>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</si>
  <si>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</si>
  <si>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</si>
  <si>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</si>
  <si>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</si>
  <si>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</si>
  <si>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</si>
  <si>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</si>
  <si>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</si>
  <si>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</si>
  <si>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</si>
  <si>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</si>
  <si>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</si>
  <si>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</si>
  <si>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</si>
  <si>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</si>
  <si>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</si>
  <si>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</si>
  <si>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</si>
  <si>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</si>
  <si>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</si>
  <si>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</si>
  <si>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</si>
  <si>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</si>
  <si>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</si>
  <si>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</si>
  <si>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</si>
  <si>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</si>
  <si>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</si>
  <si>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</si>
  <si>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</si>
  <si>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</si>
  <si>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</si>
  <si>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</si>
  <si>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</si>
  <si>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</si>
  <si>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</si>
  <si>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</si>
  <si>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</si>
  <si>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</si>
  <si>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</si>
  <si>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</si>
  <si>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</si>
  <si>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</si>
  <si>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</si>
  <si>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</si>
  <si>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</si>
  <si>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</si>
  <si>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</si>
  <si>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</si>
  <si>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</si>
  <si>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</si>
  <si>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</si>
  <si>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</si>
  <si>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</si>
  <si>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</si>
  <si>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</si>
  <si>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</si>
  <si>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</si>
  <si>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</si>
  <si>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</si>
  <si>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</si>
  <si>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</si>
  <si>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</si>
  <si>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</si>
  <si>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</si>
  <si>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</si>
  <si>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</si>
  <si>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</si>
  <si>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</si>
  <si>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</si>
  <si>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</si>
  <si>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</si>
  <si>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</si>
  <si>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</si>
  <si>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</si>
  <si>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</si>
  <si>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</si>
  <si>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</si>
  <si>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</si>
  <si>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</si>
  <si>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</si>
  <si>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</si>
  <si>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</si>
  <si>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</si>
  <si>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</si>
  <si>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</si>
  <si>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</si>
  <si>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</si>
  <si>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</si>
  <si>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</si>
  <si>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</si>
  <si>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</si>
  <si>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</si>
  <si>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</si>
  <si>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</si>
  <si>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</si>
  <si>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</si>
  <si>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</si>
  <si>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</si>
  <si>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</si>
  <si>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</si>
  <si>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</si>
  <si>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</si>
  <si>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</si>
  <si>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</si>
  <si>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</si>
  <si>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</si>
  <si>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</si>
  <si>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</si>
  <si>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</si>
  <si>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</si>
  <si>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</si>
  <si>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</si>
  <si>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</si>
  <si>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</si>
  <si>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</si>
  <si>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</si>
  <si>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</si>
  <si>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</si>
  <si>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</si>
  <si>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</si>
  <si>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</si>
  <si>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</si>
  <si>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</si>
  <si>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</si>
  <si>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</si>
  <si>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</si>
  <si>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</si>
  <si>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</si>
  <si>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</si>
  <si>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</si>
  <si>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</si>
  <si>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</si>
  <si>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</si>
  <si>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</si>
  <si>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</si>
  <si>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</si>
  <si>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</si>
  <si>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</si>
  <si>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</si>
  <si>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</si>
  <si>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</si>
  <si>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</si>
  <si>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</si>
  <si>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</si>
  <si>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</si>
  <si>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</si>
  <si>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</si>
  <si>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</si>
  <si>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</si>
  <si>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</si>
  <si>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</si>
  <si>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</si>
  <si>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</si>
  <si>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</si>
  <si>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</si>
  <si>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</si>
  <si>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</si>
  <si>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</si>
  <si>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</si>
  <si>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</si>
  <si>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</si>
  <si>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</si>
  <si>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</si>
  <si>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</si>
  <si>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</si>
  <si>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</si>
  <si>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</si>
  <si>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</si>
  <si>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</si>
  <si>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</si>
  <si>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</si>
  <si>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</si>
  <si>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</si>
  <si>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</si>
  <si>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</si>
  <si>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</si>
  <si>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</si>
  <si>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</si>
  <si>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</si>
  <si>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</si>
  <si>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</si>
  <si>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</si>
  <si>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</si>
  <si>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</si>
  <si>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</si>
  <si>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</si>
  <si>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</si>
  <si>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</si>
  <si>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</si>
  <si>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</si>
  <si>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</si>
  <si>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</si>
  <si>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</si>
  <si>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</si>
  <si>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</si>
  <si>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</si>
  <si>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</si>
  <si>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</si>
  <si>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</si>
  <si>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</si>
  <si>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</si>
  <si>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</si>
  <si>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</si>
  <si>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</si>
  <si>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</si>
  <si>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</si>
  <si>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</si>
  <si>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</si>
  <si>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</si>
  <si>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</si>
  <si>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</si>
  <si>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</si>
  <si>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</si>
  <si>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</si>
  <si>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</si>
  <si>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</si>
  <si>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</si>
  <si>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</si>
  <si>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</si>
  <si>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</si>
  <si>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</si>
  <si>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</si>
  <si>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</si>
  <si>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</si>
  <si>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</si>
  <si>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</si>
  <si>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</si>
  <si>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</si>
  <si>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</si>
  <si>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</si>
  <si>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</si>
  <si>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</si>
  <si>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</si>
  <si>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</si>
  <si>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</si>
  <si>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</si>
  <si>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</si>
  <si>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</si>
  <si>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</si>
  <si>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</si>
  <si>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</si>
  <si>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</si>
  <si>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</si>
  <si>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</si>
  <si>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</si>
  <si>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</si>
  <si>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</si>
  <si>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</si>
  <si>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</si>
  <si>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</si>
  <si>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</si>
  <si>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</si>
  <si>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</si>
  <si>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</si>
  <si>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</si>
  <si>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</si>
  <si>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</si>
  <si>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</si>
  <si>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</si>
  <si>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</si>
  <si>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</si>
  <si>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</si>
  <si>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</si>
  <si>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</si>
  <si>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</si>
  <si>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</si>
  <si>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</si>
  <si>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</si>
  <si>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</si>
  <si>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</si>
  <si>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</si>
  <si>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</si>
  <si>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</si>
  <si>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</si>
  <si>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</si>
  <si>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</si>
  <si>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</si>
  <si>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</si>
  <si>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</si>
  <si>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</si>
  <si>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</si>
  <si>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</si>
  <si>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</si>
  <si>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</si>
  <si>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</si>
  <si>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</si>
  <si>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</si>
  <si>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</si>
  <si>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</si>
  <si>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</si>
  <si>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</si>
  <si>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</si>
  <si>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</si>
  <si>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</si>
  <si>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</si>
  <si>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</si>
  <si>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</si>
  <si>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</si>
  <si>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</si>
  <si>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</si>
  <si>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</si>
  <si>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</si>
  <si>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</si>
  <si>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</si>
  <si>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</si>
  <si>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</si>
  <si>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</si>
  <si>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</si>
  <si>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</si>
  <si>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</si>
  <si>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</si>
  <si>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</si>
  <si>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</si>
  <si>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</si>
  <si>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</si>
  <si>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</si>
  <si>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</si>
  <si>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</si>
  <si>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</si>
  <si>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</si>
  <si>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</si>
  <si>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</si>
  <si>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</si>
  <si>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</si>
  <si>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</si>
  <si>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</si>
  <si>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</si>
  <si>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</si>
  <si>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</si>
  <si>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</si>
  <si>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</si>
  <si>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</si>
  <si>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</si>
  <si>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</si>
  <si>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</si>
  <si>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</si>
  <si>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</si>
  <si>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</si>
  <si>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</si>
  <si>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</si>
  <si>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</si>
  <si>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</si>
  <si>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</si>
  <si>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</si>
  <si>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</si>
  <si>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</si>
  <si>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</si>
  <si>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</si>
  <si>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</si>
  <si>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</si>
  <si>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</si>
  <si>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</si>
  <si>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</si>
  <si>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</si>
  <si>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</si>
  <si>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</si>
  <si>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</si>
  <si>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</si>
  <si>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</si>
  <si>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</si>
  <si>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</si>
  <si>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</si>
  <si>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</si>
  <si>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</si>
  <si>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</si>
  <si>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</si>
  <si>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</si>
  <si>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</si>
  <si>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</si>
  <si>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</si>
  <si>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</si>
  <si>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</si>
  <si>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</si>
  <si>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</si>
  <si>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</si>
  <si>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</si>
  <si>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</si>
  <si>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</si>
  <si>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</si>
  <si>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</si>
  <si>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</si>
  <si>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</si>
  <si>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</si>
  <si>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</si>
  <si>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</si>
  <si>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</si>
  <si>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</si>
  <si>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</si>
  <si>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</si>
  <si>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</si>
  <si>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</si>
  <si>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</si>
  <si>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</si>
  <si>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</si>
  <si>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</si>
  <si>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</si>
  <si>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</si>
  <si>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</si>
  <si>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</si>
  <si>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</si>
  <si>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</si>
  <si>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</si>
  <si>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</si>
  <si>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</si>
  <si>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</si>
  <si>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</si>
  <si>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</si>
  <si>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</si>
  <si>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</si>
  <si>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</si>
  <si>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</si>
  <si>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</si>
  <si>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</si>
  <si>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</si>
  <si>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</si>
  <si>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</si>
  <si>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</si>
  <si>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</si>
  <si>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</si>
  <si>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</si>
  <si>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</si>
  <si>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</si>
  <si>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</si>
  <si>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</si>
  <si>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</si>
  <si>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</si>
  <si>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</si>
  <si>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</si>
  <si>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</si>
  <si>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</si>
  <si>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</si>
  <si>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</si>
  <si>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</si>
  <si>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</si>
  <si>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</si>
  <si>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</si>
  <si>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</si>
  <si>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</si>
  <si>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</si>
  <si>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</si>
  <si>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</si>
  <si>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</si>
  <si>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</si>
  <si>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</si>
  <si>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</si>
  <si>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</si>
  <si>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</si>
  <si>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</si>
  <si>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</si>
  <si>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</si>
  <si>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</si>
  <si>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</si>
  <si>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</si>
  <si>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</si>
  <si>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</si>
  <si>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</si>
  <si>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</si>
  <si>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</si>
  <si>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</si>
  <si>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</si>
  <si>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</si>
  <si>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</si>
  <si>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</si>
  <si>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</si>
  <si>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</si>
  <si>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</si>
  <si>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</si>
  <si>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</si>
  <si>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</si>
  <si>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</si>
  <si>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</si>
  <si>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</si>
  <si>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</si>
  <si>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</si>
  <si>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</si>
  <si>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</si>
  <si>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</si>
  <si>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</si>
  <si>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</si>
  <si>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</si>
  <si>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</si>
  <si>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</si>
  <si>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</si>
  <si>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</si>
  <si>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</si>
  <si>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</si>
  <si>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</si>
  <si>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</si>
  <si>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</si>
  <si>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</si>
  <si>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</si>
  <si>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</si>
  <si>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</si>
  <si>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</si>
  <si>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</si>
  <si>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</si>
  <si>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</si>
  <si>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</si>
  <si>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</si>
  <si>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</si>
  <si>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</si>
  <si>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</si>
  <si>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</si>
  <si>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</si>
  <si>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</si>
  <si>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</si>
  <si>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</si>
  <si>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</si>
  <si>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</si>
  <si>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</si>
  <si>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</si>
  <si>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</si>
  <si>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</si>
  <si>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</si>
  <si>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</si>
  <si>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</si>
  <si>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</si>
  <si>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</si>
  <si>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</si>
  <si>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</si>
  <si>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</si>
  <si>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</si>
  <si>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</si>
  <si>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</si>
  <si>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</si>
  <si>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</si>
  <si>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</si>
  <si>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</si>
  <si>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</si>
  <si>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</si>
  <si>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</si>
  <si>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</si>
  <si>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</si>
  <si>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</si>
  <si>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</si>
  <si>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</si>
  <si>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</si>
  <si>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</si>
  <si>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</si>
  <si>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</si>
  <si>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</si>
  <si>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</si>
  <si>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</si>
  <si>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</si>
  <si>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</si>
  <si>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</si>
  <si>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</si>
  <si>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</si>
  <si>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</si>
  <si>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</si>
  <si>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</si>
  <si>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</si>
  <si>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</si>
  <si>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</si>
  <si>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</si>
  <si>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</si>
  <si>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</si>
  <si>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</si>
  <si>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</si>
  <si>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</si>
  <si>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</si>
  <si>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</si>
  <si>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</si>
  <si>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</si>
  <si>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</si>
  <si>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</si>
  <si>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</si>
  <si>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</si>
  <si>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</si>
  <si>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</si>
  <si>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</si>
  <si>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</si>
  <si>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</si>
  <si>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</si>
  <si>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</si>
  <si>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</si>
  <si>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</si>
  <si>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</si>
  <si>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</si>
  <si>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</si>
  <si>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</si>
  <si>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</si>
  <si>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</si>
  <si>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</si>
  <si>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</si>
  <si>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</si>
  <si>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</si>
  <si>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</si>
  <si>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</si>
  <si>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</si>
  <si>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</si>
  <si>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</si>
  <si>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</si>
  <si>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</si>
  <si>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</si>
  <si>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</si>
  <si>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</si>
  <si>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</si>
  <si>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</si>
  <si>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</si>
  <si>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</si>
  <si>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</si>
  <si>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</si>
  <si>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</si>
  <si>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</si>
  <si>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</si>
  <si>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</si>
  <si>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</si>
  <si>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</si>
  <si>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</si>
  <si>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</si>
  <si>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</si>
  <si>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</si>
  <si>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</si>
  <si>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</si>
  <si>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</si>
  <si>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</si>
  <si>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</si>
  <si>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</si>
  <si>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</si>
  <si>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</si>
  <si>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</si>
  <si>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</si>
  <si>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</si>
  <si>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</si>
  <si>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</si>
  <si>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</si>
  <si>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</si>
  <si>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</si>
  <si>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</si>
  <si>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</si>
  <si>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</si>
  <si>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</si>
  <si>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</si>
  <si>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</si>
  <si>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</si>
  <si>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</si>
  <si>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</si>
  <si>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</si>
  <si>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</si>
  <si>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</si>
  <si>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</si>
  <si>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</si>
  <si>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</si>
  <si>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</si>
  <si>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</si>
  <si>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</si>
  <si>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</si>
  <si>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</si>
  <si>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</si>
  <si>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</si>
  <si>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</si>
  <si>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</si>
  <si>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</si>
  <si>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</si>
  <si>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</si>
  <si>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</si>
  <si>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</si>
  <si>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</si>
  <si>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</si>
  <si>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</si>
  <si>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</si>
  <si>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</si>
  <si>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</si>
  <si>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</si>
  <si>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</si>
  <si>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</si>
  <si>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</si>
  <si>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</si>
  <si>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</si>
  <si>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</si>
  <si>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</si>
  <si>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</si>
  <si>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</si>
  <si>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</si>
  <si>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</si>
  <si>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</si>
  <si>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</si>
  <si>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</si>
  <si>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</si>
  <si>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</si>
  <si>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</si>
  <si>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</si>
  <si>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</si>
  <si>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</si>
  <si>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</si>
  <si>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</si>
  <si>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</si>
  <si>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</si>
  <si>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</si>
  <si>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</si>
  <si>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</si>
  <si>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</si>
  <si>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</si>
  <si>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</si>
  <si>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</si>
  <si>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</si>
  <si>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</si>
  <si>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</si>
  <si>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</si>
  <si>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</si>
  <si>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</si>
  <si>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</si>
  <si>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</si>
  <si>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</si>
  <si>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</si>
  <si>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</si>
  <si>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</si>
  <si>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</si>
  <si>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</si>
  <si>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</si>
  <si>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</si>
  <si>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</si>
  <si>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</si>
  <si>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</si>
  <si>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</si>
  <si>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</si>
  <si>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</si>
  <si>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</si>
  <si>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</si>
  <si>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</si>
  <si>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</si>
  <si>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</si>
  <si>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</si>
  <si>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</si>
  <si>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</si>
  <si>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</si>
  <si>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</si>
  <si>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</si>
  <si>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</si>
  <si>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</si>
  <si>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</si>
  <si>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</si>
  <si>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</si>
  <si>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</si>
  <si>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</si>
  <si>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</si>
  <si>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</si>
  <si>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</si>
  <si>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</si>
  <si>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</si>
  <si>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</si>
  <si>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</si>
  <si>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</si>
  <si>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</si>
  <si>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</si>
  <si>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</si>
  <si>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</si>
  <si>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</si>
  <si>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</si>
  <si>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</si>
  <si>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</si>
  <si>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</si>
  <si>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</si>
  <si>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</si>
  <si>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</si>
  <si>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</si>
  <si>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</si>
  <si>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</si>
  <si>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</si>
  <si>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</si>
  <si>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</si>
  <si>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</si>
  <si>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</si>
  <si>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</si>
  <si>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</si>
  <si>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</si>
  <si>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</si>
  <si>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</si>
  <si>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</si>
  <si>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</si>
  <si>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</si>
  <si>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</si>
  <si>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</si>
  <si>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</si>
  <si>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</si>
  <si>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</si>
  <si>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</si>
  <si>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</si>
  <si>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</si>
  <si>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</si>
  <si>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</si>
  <si>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</si>
  <si>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</si>
  <si>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</si>
  <si>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</si>
  <si>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</si>
  <si>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</si>
  <si>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</si>
  <si>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</si>
  <si>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</si>
  <si>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</si>
  <si>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</si>
  <si>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</si>
  <si>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</si>
  <si>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</si>
  <si>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</si>
  <si>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</si>
  <si>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</si>
  <si>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</si>
  <si>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</si>
  <si>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</si>
  <si>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</si>
  <si>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</si>
  <si>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</si>
  <si>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</si>
  <si>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</si>
  <si>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</si>
  <si>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</si>
  <si>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</si>
  <si>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</si>
  <si>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</si>
  <si>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</si>
  <si>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</si>
  <si>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</si>
  <si>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</si>
  <si>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</si>
  <si>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</si>
  <si>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</si>
  <si>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</si>
  <si>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</si>
  <si>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</si>
  <si>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</si>
  <si>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</si>
  <si>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</si>
  <si>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</si>
  <si>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</si>
  <si>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</si>
  <si>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</si>
  <si>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</si>
  <si>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</si>
  <si>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</si>
  <si>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</si>
  <si>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</si>
  <si>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</si>
  <si>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</si>
  <si>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</si>
  <si>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</si>
  <si>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</si>
  <si>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</si>
  <si>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</si>
  <si>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</si>
  <si>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</si>
  <si>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</si>
  <si>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</si>
  <si>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</si>
  <si>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</si>
  <si>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</si>
  <si>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</si>
  <si>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</si>
  <si>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</si>
  <si>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</si>
  <si>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</si>
  <si>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</si>
  <si>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</si>
  <si>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</si>
  <si>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</si>
  <si>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</si>
  <si>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</si>
  <si>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</si>
  <si>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</si>
  <si>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</si>
  <si>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</si>
  <si>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</si>
  <si>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</si>
  <si>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</si>
  <si>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</si>
  <si>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</si>
  <si>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</si>
  <si>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</si>
  <si>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</si>
  <si>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</si>
  <si>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</si>
  <si>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</si>
  <si>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</si>
  <si>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</si>
  <si>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</si>
  <si>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</si>
  <si>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</si>
  <si>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</si>
  <si>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</si>
  <si>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</si>
  <si>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</si>
  <si>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</si>
  <si>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</si>
  <si>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</si>
  <si>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</si>
  <si>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</si>
  <si>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</si>
  <si>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</si>
  <si>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</si>
  <si>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</si>
  <si>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</si>
  <si>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</si>
  <si>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</si>
  <si>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</si>
  <si>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</si>
  <si>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</si>
  <si>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</si>
  <si>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</si>
  <si>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</si>
  <si>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</si>
  <si>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</si>
  <si>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</si>
  <si>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</si>
  <si>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</si>
  <si>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</si>
  <si>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</si>
  <si>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</si>
  <si>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</si>
  <si>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</si>
  <si>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</si>
  <si>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</si>
  <si>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</si>
  <si>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</si>
  <si>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</si>
  <si>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</si>
  <si>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</si>
  <si>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</si>
  <si>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</si>
  <si>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</si>
  <si>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</si>
  <si>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</si>
  <si>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</si>
  <si>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</si>
  <si>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</si>
  <si>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</si>
  <si>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</si>
  <si>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</si>
  <si>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</si>
  <si>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</si>
  <si>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</si>
  <si>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</si>
  <si>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</si>
  <si>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</si>
  <si>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</si>
  <si>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</si>
  <si>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</si>
  <si>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</si>
  <si>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</si>
  <si>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</si>
  <si>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</si>
  <si>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</si>
  <si>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</si>
  <si>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</si>
  <si>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</si>
  <si>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</si>
  <si>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</si>
  <si>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</si>
  <si>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</si>
  <si>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</si>
  <si>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</si>
  <si>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</si>
  <si>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</si>
  <si>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</si>
  <si>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</si>
  <si>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</si>
  <si>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</si>
  <si>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</si>
  <si>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</si>
  <si>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</si>
  <si>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</si>
  <si>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</si>
  <si>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</si>
  <si>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</si>
  <si>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</si>
  <si>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</si>
  <si>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</si>
  <si>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</si>
  <si>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</si>
  <si>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</si>
  <si>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</si>
  <si>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</si>
  <si>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</si>
  <si>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</si>
  <si>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</si>
  <si>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</si>
  <si>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</si>
  <si>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</si>
  <si>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</si>
  <si>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</si>
  <si>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</si>
  <si>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</si>
  <si>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</si>
  <si>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</si>
  <si>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</si>
  <si>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</si>
  <si>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</si>
  <si>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</si>
  <si>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</si>
  <si>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</si>
  <si>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</si>
  <si>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</si>
  <si>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</si>
  <si>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</si>
  <si>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</si>
  <si>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</si>
  <si>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</si>
  <si>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</si>
  <si>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</si>
  <si>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</si>
  <si>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</si>
  <si>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</si>
  <si>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</si>
  <si>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</si>
  <si>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</si>
  <si>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</si>
  <si>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</si>
  <si>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</si>
  <si>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</si>
  <si>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</si>
  <si>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</si>
  <si>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</si>
  <si>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</si>
  <si>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</si>
  <si>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</si>
  <si>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</si>
  <si>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</si>
  <si>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</si>
  <si>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</si>
  <si>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</si>
  <si>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</si>
  <si>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</si>
  <si>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</si>
  <si>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</si>
  <si>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</si>
  <si>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</si>
  <si>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</si>
  <si>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</si>
  <si>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</si>
  <si>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</si>
  <si>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</si>
  <si>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</si>
  <si>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</si>
  <si>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</si>
  <si>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</si>
  <si>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</si>
  <si>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</si>
  <si>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</si>
  <si>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</si>
  <si>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</si>
  <si>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</si>
  <si>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</si>
  <si>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</si>
  <si>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</si>
  <si>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</si>
  <si>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</si>
  <si>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</si>
  <si>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</si>
  <si>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</si>
  <si>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</si>
  <si>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</si>
  <si>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</si>
  <si>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</si>
  <si>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</si>
  <si>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</si>
  <si>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</si>
  <si>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</si>
  <si>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</si>
  <si>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</si>
  <si>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</si>
  <si>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</si>
  <si>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</si>
  <si>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</si>
  <si>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</si>
  <si>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</si>
  <si>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</si>
  <si>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</si>
  <si>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</si>
  <si>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</si>
  <si>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</si>
  <si>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</si>
  <si>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</si>
  <si>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</si>
  <si>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</si>
  <si>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</si>
  <si>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</si>
  <si>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</si>
  <si>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</si>
  <si>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</si>
  <si>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</si>
  <si>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</si>
  <si>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</si>
  <si>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</si>
  <si>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</si>
  <si>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</si>
  <si>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</si>
  <si>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</si>
  <si>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</si>
  <si>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</si>
  <si>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</si>
  <si>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</si>
  <si>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</si>
  <si>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</si>
  <si>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</si>
  <si>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</si>
  <si>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</si>
  <si>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</si>
  <si>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</si>
  <si>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</si>
  <si>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</si>
  <si>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</si>
  <si>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</si>
  <si>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</si>
  <si>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</si>
  <si>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</si>
  <si>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</si>
  <si>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</si>
  <si>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</si>
  <si>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</si>
  <si>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</si>
  <si>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</si>
  <si>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</si>
  <si>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</si>
  <si>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</si>
  <si>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</si>
  <si>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</si>
  <si>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</si>
  <si>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</si>
  <si>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</si>
  <si>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</si>
  <si>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</si>
  <si>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</si>
  <si>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</si>
  <si>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</si>
  <si>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</si>
  <si>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</si>
  <si>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</si>
  <si>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</si>
  <si>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</si>
  <si>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</si>
  <si>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</si>
  <si>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</si>
  <si>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</si>
  <si>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</si>
  <si>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</si>
  <si>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</si>
  <si>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</si>
  <si>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</si>
  <si>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</si>
  <si>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</si>
  <si>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</si>
  <si>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</si>
  <si>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</si>
  <si>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</si>
  <si>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</si>
  <si>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</si>
  <si>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</si>
  <si>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</si>
  <si>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</si>
  <si>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</si>
  <si>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</si>
  <si>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</si>
  <si>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</si>
  <si>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</si>
  <si>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</si>
  <si>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</si>
  <si>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</si>
  <si>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</si>
  <si>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</si>
  <si>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</si>
  <si>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</si>
  <si>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</si>
  <si>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</si>
  <si>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</si>
  <si>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</si>
  <si>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</si>
  <si>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</si>
  <si>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</si>
  <si>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</si>
  <si>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</si>
  <si>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</si>
  <si>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</si>
  <si>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</si>
  <si>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</si>
  <si>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</si>
  <si>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</si>
  <si>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</si>
  <si>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</si>
  <si>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</si>
  <si>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</si>
  <si>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</si>
  <si>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</si>
  <si>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</si>
  <si>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</si>
  <si>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</si>
  <si>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</si>
  <si>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</si>
  <si>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</si>
  <si>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</si>
  <si>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</si>
  <si>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</si>
  <si>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</si>
  <si>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</si>
  <si>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</si>
  <si>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</si>
  <si>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</si>
  <si>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</si>
  <si>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</si>
  <si>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</si>
  <si>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</si>
  <si>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</si>
  <si>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</si>
  <si>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</si>
  <si>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</si>
  <si>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</si>
  <si>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</si>
  <si>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</si>
  <si>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</si>
  <si>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</si>
  <si>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</si>
  <si>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</si>
  <si>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</si>
  <si>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</si>
  <si>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</si>
  <si>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</si>
  <si>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</si>
  <si>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</si>
  <si>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</si>
  <si>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</si>
  <si>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</si>
  <si>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</si>
  <si>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</si>
  <si>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</si>
  <si>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</si>
  <si>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</si>
  <si>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</si>
  <si>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</si>
  <si>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</si>
  <si>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</si>
  <si>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</si>
  <si>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</si>
  <si>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</si>
  <si>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</si>
  <si>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</si>
  <si>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</si>
  <si>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</si>
  <si>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</si>
  <si>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</si>
  <si>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</si>
  <si>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</si>
  <si>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</si>
  <si>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</si>
  <si>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</si>
  <si>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</si>
  <si>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</si>
  <si>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</si>
  <si>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</si>
  <si>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</si>
  <si>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</si>
  <si>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</si>
  <si>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</si>
  <si>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</si>
  <si>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</si>
  <si>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</si>
  <si>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</si>
  <si>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</si>
  <si>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</si>
  <si>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</si>
  <si>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</si>
  <si>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</si>
  <si>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</si>
  <si>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</si>
  <si>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</si>
  <si>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</si>
  <si>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</si>
  <si>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</si>
  <si>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</si>
  <si>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</si>
  <si>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</si>
  <si>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</si>
  <si>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</si>
  <si>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</si>
  <si>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</si>
  <si>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</si>
  <si>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</si>
  <si>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</si>
  <si>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</si>
  <si>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</si>
  <si>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</si>
  <si>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</si>
  <si>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</si>
  <si>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</si>
  <si>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</si>
  <si>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</si>
  <si>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</si>
  <si>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</si>
  <si>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</si>
  <si>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</si>
  <si>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</si>
  <si>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</si>
  <si>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</si>
  <si>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</si>
  <si>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</si>
  <si>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</si>
  <si>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</si>
  <si>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</si>
  <si>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</si>
  <si>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</si>
  <si>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</si>
  <si>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</si>
  <si>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</si>
  <si>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</si>
  <si>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</si>
  <si>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</si>
  <si>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</si>
  <si>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</si>
  <si>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</si>
  <si>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</si>
  <si>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</si>
  <si>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</si>
  <si>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</si>
  <si>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</si>
  <si>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</si>
  <si>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</si>
  <si>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</si>
  <si>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</si>
  <si>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</si>
  <si>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</si>
  <si>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</si>
  <si>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</si>
  <si>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</si>
  <si>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</si>
  <si>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</si>
  <si>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</si>
  <si>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</si>
  <si>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</si>
  <si>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</si>
  <si>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</si>
  <si>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</si>
  <si>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</si>
  <si>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</si>
  <si>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</si>
  <si>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</si>
  <si>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</si>
  <si>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</si>
  <si>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</si>
  <si>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</si>
  <si>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</si>
  <si>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</si>
  <si>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</si>
  <si>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</si>
  <si>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</si>
  <si>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</si>
  <si>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</si>
  <si>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</si>
  <si>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</si>
  <si>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</si>
  <si>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</si>
  <si>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</si>
  <si>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</si>
  <si>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</si>
  <si>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</si>
  <si>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</si>
  <si>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</si>
  <si>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</si>
  <si>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</si>
  <si>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</si>
  <si>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</si>
  <si>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</si>
  <si>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</si>
  <si>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</si>
  <si>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</si>
  <si>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</si>
  <si>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</si>
  <si>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</si>
  <si>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</si>
  <si>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</si>
  <si>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</si>
  <si>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</si>
  <si>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</si>
  <si>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</si>
  <si>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</si>
  <si>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</si>
  <si>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</si>
  <si>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</si>
  <si>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</si>
  <si>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</si>
  <si>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</si>
  <si>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</si>
  <si>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</si>
  <si>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</si>
  <si>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</si>
  <si>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</si>
  <si>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</si>
  <si>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</si>
  <si>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</si>
  <si>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</si>
  <si>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</si>
  <si>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</si>
  <si>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</si>
  <si>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</si>
  <si>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</si>
  <si>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</si>
  <si>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</si>
  <si>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</si>
  <si>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</si>
  <si>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</si>
  <si>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</si>
  <si>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</si>
  <si>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</si>
  <si>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</si>
  <si>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</si>
  <si>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</si>
  <si>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</si>
  <si>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</si>
  <si>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</si>
  <si>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</si>
  <si>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</si>
  <si>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</si>
  <si>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</si>
  <si>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</si>
  <si>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</si>
  <si>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</si>
  <si>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</si>
  <si>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</si>
  <si>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</si>
  <si>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</si>
  <si>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</si>
  <si>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</si>
  <si>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</si>
  <si>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</si>
  <si>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</si>
  <si>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</si>
  <si>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</si>
  <si>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</si>
  <si>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</si>
  <si>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</si>
  <si>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</si>
  <si>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</si>
  <si>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</si>
  <si>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</si>
  <si>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</si>
  <si>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</si>
  <si>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</si>
  <si>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</si>
  <si>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</si>
  <si>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</si>
  <si>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</si>
  <si>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</si>
  <si>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</si>
  <si>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</si>
  <si>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</si>
  <si>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</si>
  <si>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</si>
  <si>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</si>
  <si>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</si>
  <si>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</si>
  <si>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</si>
  <si>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</si>
  <si>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</si>
  <si>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</si>
  <si>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</si>
  <si>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</si>
  <si>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</si>
  <si>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</si>
  <si>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</si>
  <si>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</si>
  <si>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</si>
  <si>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</si>
  <si>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</si>
  <si>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</si>
  <si>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</si>
  <si>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</si>
  <si>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</si>
  <si>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</si>
  <si>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</si>
  <si>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</si>
  <si>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</si>
  <si>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</si>
  <si>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</si>
  <si>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</si>
  <si>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</si>
  <si>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</si>
  <si>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</si>
  <si>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</si>
  <si>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</si>
  <si>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</si>
  <si>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</si>
  <si>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</si>
  <si>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</si>
  <si>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</si>
  <si>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</si>
  <si>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</si>
  <si>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</si>
  <si>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</si>
  <si>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</si>
  <si>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</si>
  <si>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</si>
  <si>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</si>
  <si>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</si>
  <si>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</si>
  <si>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</si>
  <si>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</si>
  <si>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</si>
  <si>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</si>
  <si>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</si>
  <si>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</si>
  <si>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</si>
  <si>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</si>
  <si>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</si>
  <si>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</si>
  <si>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</si>
  <si>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</si>
  <si>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</si>
  <si>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</si>
  <si>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</si>
  <si>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</si>
  <si>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</si>
  <si>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</si>
  <si>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</si>
  <si>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</si>
  <si>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</si>
  <si>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</si>
  <si>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</si>
  <si>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</si>
  <si>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</si>
  <si>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</si>
  <si>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</si>
  <si>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</si>
  <si>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</si>
  <si>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</si>
  <si>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</si>
  <si>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</si>
  <si>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</si>
  <si>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</si>
  <si>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</si>
  <si>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</si>
  <si>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</si>
  <si>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</si>
  <si>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</si>
  <si>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</si>
  <si>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</si>
  <si>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</si>
  <si>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</si>
  <si>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</si>
  <si>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</si>
  <si>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</si>
  <si>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</si>
  <si>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</si>
  <si>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</si>
  <si>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</si>
  <si>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</si>
  <si>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</si>
  <si>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</si>
  <si>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</si>
  <si>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</si>
  <si>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</si>
  <si>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</si>
  <si>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</si>
  <si>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</si>
  <si>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</si>
  <si>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</si>
  <si>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</si>
  <si>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</si>
  <si>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</si>
  <si>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</si>
  <si>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</si>
  <si>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</si>
  <si>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</si>
  <si>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</si>
  <si>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</si>
  <si>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</si>
  <si>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</si>
  <si>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</si>
  <si>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</si>
  <si>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</si>
  <si>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</si>
  <si>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</si>
  <si>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</si>
  <si>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</si>
  <si>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</si>
  <si>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</si>
  <si>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</si>
  <si>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</si>
  <si>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</si>
  <si>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</si>
  <si>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</si>
  <si>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</si>
  <si>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</si>
  <si>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</si>
  <si>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</si>
  <si>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</si>
  <si>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</si>
  <si>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</si>
  <si>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</si>
  <si>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</si>
  <si>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</si>
  <si>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</si>
  <si>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</si>
  <si>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</si>
  <si>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</si>
  <si>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</si>
  <si>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</si>
  <si>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</si>
  <si>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</si>
  <si>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</si>
  <si>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</si>
  <si>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</si>
  <si>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</si>
  <si>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</si>
  <si>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</si>
  <si>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</si>
  <si>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</si>
  <si>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</si>
  <si>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</si>
  <si>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</si>
  <si>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</si>
  <si>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</si>
  <si>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</si>
  <si>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</si>
  <si>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</si>
  <si>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</si>
  <si>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</si>
  <si>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</si>
  <si>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</si>
  <si>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</si>
  <si>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</si>
  <si>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</si>
  <si>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</si>
  <si>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</si>
  <si>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</si>
  <si>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</si>
  <si>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</si>
  <si>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</si>
  <si>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</si>
  <si>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</si>
  <si>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</si>
  <si>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</si>
  <si>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</si>
  <si>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</si>
  <si>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</si>
  <si>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</si>
  <si>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</si>
  <si>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</si>
  <si>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</si>
  <si>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</si>
  <si>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</si>
  <si>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</si>
  <si>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</si>
  <si>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</si>
  <si>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</si>
  <si>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</si>
  <si>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</si>
  <si>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</si>
  <si>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</si>
  <si>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</si>
  <si>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</si>
  <si>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</si>
  <si>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</si>
  <si>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</si>
  <si>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</si>
  <si>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</si>
  <si>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</si>
  <si>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</si>
  <si>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</si>
  <si>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</si>
  <si>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</si>
  <si>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</si>
  <si>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</si>
  <si>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</si>
  <si>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</si>
  <si>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</si>
  <si>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</si>
  <si>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</si>
  <si>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</si>
  <si>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</si>
  <si>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</si>
  <si>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</si>
  <si>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</si>
  <si>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</si>
  <si>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</si>
  <si>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</si>
  <si>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</si>
  <si>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</si>
  <si>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</si>
  <si>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</si>
  <si>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</si>
  <si>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</si>
  <si>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</si>
  <si>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</si>
  <si>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</si>
  <si>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</si>
  <si>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</si>
  <si>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</si>
  <si>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</si>
  <si>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</si>
  <si>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</si>
  <si>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</si>
  <si>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</si>
  <si>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</si>
  <si>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</si>
  <si>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</si>
  <si>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</si>
  <si>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</si>
  <si>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</si>
  <si>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</si>
  <si>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</si>
  <si>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</si>
  <si>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</si>
  <si>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</si>
  <si>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</si>
  <si>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</si>
  <si>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</si>
  <si>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</si>
  <si>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</si>
  <si>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</si>
  <si>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</si>
  <si>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</si>
  <si>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</si>
  <si>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</si>
  <si>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</si>
  <si>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</si>
  <si>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</si>
  <si>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</si>
  <si>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</si>
  <si>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</si>
  <si>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</si>
  <si>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</si>
  <si>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</si>
  <si>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</si>
  <si>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</si>
  <si>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</si>
  <si>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</si>
  <si>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</si>
  <si>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</si>
  <si>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</si>
  <si>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</si>
  <si>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</si>
  <si>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</si>
  <si>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</si>
  <si>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</si>
  <si>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</si>
  <si>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</si>
  <si>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</si>
  <si>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</si>
  <si>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</si>
  <si>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</si>
  <si>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</si>
  <si>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</si>
  <si>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</si>
  <si>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</si>
  <si>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</si>
  <si>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</si>
  <si>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</si>
  <si>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</si>
  <si>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</si>
  <si>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</si>
  <si>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</si>
  <si>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</si>
  <si>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</si>
  <si>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</si>
  <si>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</si>
  <si>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</si>
  <si>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</si>
  <si>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</si>
  <si>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</si>
  <si>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</si>
  <si>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</si>
  <si>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</si>
  <si>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</si>
  <si>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</si>
  <si>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</si>
  <si>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</si>
  <si>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</si>
  <si>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</si>
  <si>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</si>
  <si>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</si>
  <si>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</si>
  <si>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</si>
  <si>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</si>
  <si>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</si>
  <si>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</si>
  <si>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</si>
  <si>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</si>
  <si>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</si>
  <si>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</si>
  <si>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</si>
  <si>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</si>
  <si>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</si>
  <si>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</si>
  <si>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</si>
  <si>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</si>
  <si>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</si>
  <si>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</si>
  <si>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</si>
  <si>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</si>
  <si>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</si>
  <si>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</si>
  <si>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</si>
  <si>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</si>
  <si>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</si>
  <si>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</si>
  <si>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</si>
  <si>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</si>
  <si>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</si>
  <si>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</si>
  <si>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</si>
  <si>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</si>
  <si>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</si>
  <si>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</si>
  <si>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</si>
  <si>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</si>
  <si>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</si>
  <si>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</si>
  <si>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</si>
  <si>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</si>
  <si>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</si>
  <si>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</si>
  <si>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</si>
  <si>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</si>
  <si>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</si>
  <si>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</si>
  <si>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</si>
  <si>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</si>
  <si>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</si>
  <si>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</si>
  <si>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</si>
  <si>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</si>
  <si>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</si>
  <si>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</si>
  <si>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</si>
  <si>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</si>
  <si>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</si>
  <si>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</si>
  <si>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</si>
  <si>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</si>
  <si>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</si>
  <si>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</si>
  <si>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</si>
  <si>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</si>
  <si>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</si>
  <si>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</si>
  <si>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</si>
  <si>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</si>
  <si>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</si>
  <si>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</si>
  <si>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</si>
  <si>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</si>
  <si>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</si>
  <si>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</si>
  <si>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</si>
  <si>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</si>
  <si>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</si>
  <si>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</si>
  <si>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</si>
  <si>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</si>
  <si>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</si>
  <si>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</si>
  <si>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</si>
  <si>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</si>
  <si>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</si>
  <si>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</si>
  <si>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</si>
  <si>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</si>
  <si>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</si>
  <si>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</si>
  <si>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</si>
  <si>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</si>
  <si>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</si>
  <si>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</si>
  <si>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</si>
  <si>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</si>
  <si>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</si>
  <si>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</si>
  <si>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</si>
  <si>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</si>
  <si>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</si>
  <si>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</si>
  <si>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</si>
  <si>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</si>
  <si>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</si>
  <si>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</si>
  <si>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</si>
  <si>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</si>
  <si>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</si>
  <si>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</si>
  <si>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</si>
  <si>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</si>
  <si>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</si>
  <si>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</si>
  <si>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</si>
  <si>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</si>
  <si>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</si>
  <si>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</si>
  <si>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</si>
  <si>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</si>
  <si>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</si>
  <si>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</si>
  <si>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</si>
  <si>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</si>
  <si>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</si>
  <si>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</si>
  <si>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</si>
  <si>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</si>
  <si>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</si>
  <si>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</si>
  <si>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</si>
  <si>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</si>
  <si>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</si>
  <si>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</si>
  <si>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</si>
  <si>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</si>
  <si>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</si>
  <si>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</si>
  <si>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</si>
  <si>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</si>
  <si>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</si>
  <si>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</si>
  <si>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</si>
  <si>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</si>
  <si>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</si>
  <si>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</si>
  <si>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</si>
  <si>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</si>
  <si>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</si>
  <si>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</si>
  <si>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</si>
  <si>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</si>
  <si>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</si>
  <si>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</si>
  <si>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</si>
  <si>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</si>
  <si>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</si>
  <si>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</si>
  <si>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</si>
  <si>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</si>
  <si>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</si>
  <si>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</si>
  <si>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</si>
  <si>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</si>
  <si>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</si>
  <si>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</si>
  <si>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</si>
  <si>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</si>
  <si>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</si>
  <si>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</si>
  <si>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</si>
  <si>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</si>
  <si>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</si>
  <si>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</si>
  <si>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</si>
  <si>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</si>
  <si>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</si>
  <si>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</si>
  <si>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</si>
  <si>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</si>
  <si>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</si>
  <si>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</si>
  <si>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</si>
  <si>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</si>
  <si>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</si>
  <si>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</si>
  <si>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</si>
  <si>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</si>
  <si>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</si>
  <si>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</si>
  <si>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</si>
  <si>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</si>
  <si>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</si>
  <si>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</si>
  <si>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</si>
  <si>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</si>
  <si>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</si>
  <si>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</si>
  <si>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</si>
  <si>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</si>
  <si>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</si>
  <si>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</si>
  <si>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</si>
  <si>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</si>
  <si>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</si>
  <si>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</si>
  <si>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</si>
  <si>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</si>
  <si>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</si>
  <si>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</si>
  <si>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</si>
  <si>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</si>
  <si>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</si>
  <si>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</si>
  <si>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</si>
  <si>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</si>
  <si>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</si>
  <si>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</si>
  <si>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</si>
  <si>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</si>
  <si>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</si>
  <si>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</si>
  <si>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</si>
  <si>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</si>
  <si>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</si>
  <si>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</si>
  <si>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</si>
  <si>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</si>
  <si>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</si>
  <si>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</si>
  <si>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</si>
  <si>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</si>
  <si>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</si>
  <si>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</si>
  <si>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</si>
  <si>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</si>
  <si>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</si>
  <si>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</si>
  <si>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</si>
  <si>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</si>
  <si>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</si>
  <si>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</si>
  <si>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</si>
  <si>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</si>
  <si>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</si>
  <si>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</si>
  <si>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</si>
  <si>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</si>
  <si>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</si>
  <si>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</si>
  <si>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</si>
  <si>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</si>
  <si>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</si>
  <si>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</si>
  <si>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</si>
  <si>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</si>
  <si>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</si>
  <si>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</si>
  <si>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</si>
  <si>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</si>
  <si>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</si>
  <si>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</si>
  <si>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</si>
  <si>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</si>
  <si>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</si>
  <si>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</si>
  <si>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</si>
  <si>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</si>
  <si>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</si>
  <si>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</si>
  <si>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</si>
  <si>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</si>
  <si>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</si>
  <si>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</si>
  <si>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</si>
  <si>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</si>
  <si>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</si>
  <si>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</si>
  <si>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</si>
  <si>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</si>
  <si>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</si>
  <si>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</si>
  <si>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</si>
  <si>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</si>
  <si>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</si>
  <si>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</si>
  <si>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</si>
  <si>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</si>
  <si>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</si>
  <si>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</si>
  <si>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</si>
  <si>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</si>
  <si>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</si>
  <si>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</si>
  <si>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</si>
  <si>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</si>
  <si>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</si>
  <si>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</si>
  <si>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</si>
  <si>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</si>
  <si>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</si>
  <si>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</si>
  <si>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</si>
  <si>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</si>
  <si>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</si>
  <si>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</si>
  <si>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</si>
  <si>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</si>
  <si>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</si>
  <si>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</si>
  <si>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</si>
  <si>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</si>
  <si>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</si>
  <si>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</si>
  <si>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</si>
  <si>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</si>
  <si>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</si>
  <si>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</si>
  <si>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</si>
  <si>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</si>
  <si>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</si>
  <si>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</si>
  <si>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</si>
  <si>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</si>
  <si>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</si>
  <si>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</si>
  <si>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</si>
  <si>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</si>
  <si>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</si>
  <si>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</si>
  <si>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</si>
  <si>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</si>
  <si>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</si>
  <si>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</si>
  <si>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</si>
  <si>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</si>
  <si>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</si>
  <si>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</si>
  <si>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</si>
  <si>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</si>
  <si>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</si>
  <si>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</si>
  <si>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</si>
  <si>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</si>
  <si>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</si>
  <si>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</si>
  <si>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</si>
  <si>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</si>
  <si>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</si>
  <si>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</si>
  <si>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</si>
  <si>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</si>
  <si>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</si>
  <si>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</si>
  <si>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</si>
  <si>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</si>
  <si>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</si>
  <si>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</si>
  <si>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</si>
  <si>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</si>
  <si>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</si>
  <si>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</si>
  <si>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</si>
  <si>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</si>
  <si>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</si>
  <si>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</si>
  <si>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</si>
  <si>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</si>
  <si>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</si>
  <si>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</si>
  <si>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</si>
  <si>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</si>
  <si>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</si>
  <si>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</si>
  <si>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</si>
  <si>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</si>
  <si>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</si>
  <si>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</si>
  <si>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</si>
  <si>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</si>
  <si>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</si>
  <si>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</si>
  <si>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</si>
  <si>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</si>
  <si>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</si>
  <si>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</si>
  <si>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</si>
  <si>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</si>
  <si>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</si>
  <si>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</si>
  <si>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</si>
  <si>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</si>
  <si>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</si>
  <si>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</si>
  <si>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</si>
  <si>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</si>
  <si>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</si>
  <si>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</si>
  <si>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</si>
  <si>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</si>
  <si>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</si>
  <si>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</si>
  <si>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</si>
  <si>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</si>
  <si>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</si>
  <si>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</si>
  <si>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</si>
  <si>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</si>
  <si>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</si>
  <si>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</si>
  <si>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</si>
  <si>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</si>
  <si>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</si>
  <si>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</si>
  <si>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</si>
  <si>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</si>
  <si>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</si>
  <si>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</si>
  <si>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</si>
  <si>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</si>
  <si>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</si>
  <si>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</si>
  <si>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</si>
  <si>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</si>
  <si>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</si>
  <si>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</si>
  <si>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</si>
  <si>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</si>
  <si>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</si>
  <si>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</si>
  <si>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</si>
  <si>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</si>
  <si>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</si>
  <si>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</si>
  <si>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</si>
  <si>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</si>
  <si>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</si>
  <si>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</si>
  <si>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</si>
  <si>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</si>
  <si>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</si>
  <si>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</si>
  <si>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</si>
  <si>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</si>
  <si>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</si>
  <si>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</si>
  <si>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</si>
  <si>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</si>
  <si>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</si>
  <si>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</si>
  <si>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</si>
  <si>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</si>
  <si>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</si>
  <si>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</si>
  <si>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</si>
  <si>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</si>
  <si>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</si>
  <si>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</si>
  <si>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</si>
  <si>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</si>
  <si>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</si>
  <si>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</si>
  <si>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</si>
  <si>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</si>
  <si>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</si>
  <si>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</si>
  <si>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</si>
  <si>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</si>
  <si>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</si>
  <si>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</si>
  <si>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</si>
  <si>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</si>
  <si>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</si>
  <si>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</si>
  <si>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</si>
  <si>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</si>
  <si>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</si>
  <si>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</si>
  <si>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</si>
  <si>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</si>
  <si>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</si>
  <si>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</si>
  <si>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</si>
  <si>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</si>
  <si>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</si>
  <si>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</si>
  <si>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</si>
  <si>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</si>
  <si>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</si>
  <si>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</si>
  <si>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</si>
  <si>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</si>
  <si>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</si>
  <si>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</si>
  <si>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</si>
  <si>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</si>
  <si>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</si>
  <si>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</si>
  <si>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</si>
  <si>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</si>
  <si>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</si>
  <si>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</si>
  <si>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</si>
  <si>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</si>
  <si>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</si>
  <si>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</si>
  <si>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</si>
  <si>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</si>
  <si>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</si>
  <si>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</si>
  <si>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</si>
  <si>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</si>
  <si>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</si>
  <si>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</si>
  <si>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</si>
  <si>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</si>
  <si>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</si>
  <si>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</si>
  <si>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</si>
  <si>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</si>
  <si>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</si>
  <si>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</si>
  <si>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</si>
  <si>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</si>
  <si>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</si>
  <si>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</si>
  <si>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</si>
  <si>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</si>
  <si>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</si>
  <si>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</si>
  <si>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</si>
  <si>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</si>
  <si>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</si>
  <si>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</si>
  <si>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</si>
  <si>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</si>
  <si>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</si>
  <si>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</si>
  <si>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</si>
  <si>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</si>
  <si>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</si>
  <si>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</si>
  <si>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</si>
  <si>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</si>
  <si>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</si>
  <si>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</si>
  <si>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</si>
  <si>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</si>
  <si>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</si>
  <si>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</si>
  <si>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</si>
  <si>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</si>
  <si>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</si>
  <si>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</si>
  <si>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</si>
  <si>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</si>
  <si>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</si>
  <si>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</si>
  <si>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</si>
  <si>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</si>
  <si>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</si>
  <si>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</si>
  <si>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</si>
  <si>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</si>
  <si>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</si>
  <si>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</si>
  <si>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</si>
  <si>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</si>
  <si>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</si>
  <si>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</si>
  <si>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</si>
  <si>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</si>
  <si>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</si>
  <si>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</si>
  <si>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</si>
  <si>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</si>
  <si>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</si>
  <si>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</si>
  <si>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</si>
  <si>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</si>
  <si>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</si>
  <si>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</si>
  <si>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</si>
  <si>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</si>
  <si>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</si>
  <si>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</si>
  <si>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</si>
  <si>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</si>
  <si>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</si>
  <si>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</si>
  <si>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</si>
  <si>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</si>
  <si>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</si>
  <si>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</si>
  <si>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</si>
  <si>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</si>
  <si>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</si>
  <si>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</si>
  <si>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</si>
  <si>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</si>
  <si>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</si>
  <si>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</si>
  <si>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</si>
  <si>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</si>
  <si>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</si>
  <si>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</si>
  <si>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</si>
  <si>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</si>
  <si>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</si>
  <si>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</si>
  <si>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</si>
  <si>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</si>
  <si>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</si>
  <si>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</si>
  <si>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</si>
  <si>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</si>
  <si>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</si>
  <si>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</si>
  <si>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</si>
  <si>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</si>
  <si>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</si>
  <si>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</si>
  <si>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</si>
  <si>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</si>
  <si>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</si>
  <si>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</si>
  <si>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</si>
  <si>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</si>
  <si>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</si>
  <si>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</si>
  <si>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</si>
  <si>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</si>
  <si>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</si>
  <si>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</si>
  <si>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</si>
  <si>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</si>
  <si>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</si>
  <si>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</si>
  <si>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</si>
  <si>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</si>
  <si>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</si>
  <si>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</si>
  <si>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</si>
  <si>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</si>
  <si>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</si>
  <si>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</si>
  <si>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</si>
  <si>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</si>
  <si>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</si>
  <si>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</si>
  <si>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</si>
  <si>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</si>
  <si>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</si>
  <si>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</si>
  <si>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</si>
  <si>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</si>
  <si>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</si>
  <si>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</si>
  <si>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</si>
  <si>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</si>
  <si>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</si>
  <si>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</si>
  <si>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</si>
  <si>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</si>
  <si>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</si>
  <si>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</si>
  <si>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</si>
  <si>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</si>
  <si>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</si>
  <si>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</si>
  <si>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</si>
  <si>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</si>
  <si>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</si>
  <si>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</si>
  <si>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</si>
  <si>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</si>
  <si>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</si>
  <si>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</si>
  <si>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</si>
  <si>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</si>
  <si>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</si>
  <si>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</si>
  <si>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</si>
  <si>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</si>
  <si>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</si>
  <si>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</si>
  <si>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</si>
  <si>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</si>
  <si>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</si>
  <si>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</si>
  <si>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</si>
  <si>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</si>
  <si>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</si>
  <si>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</si>
  <si>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</si>
  <si>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</si>
  <si>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</si>
  <si>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</si>
  <si>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</si>
  <si>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</si>
  <si>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</si>
  <si>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</si>
  <si>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</si>
  <si>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</si>
  <si>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</si>
  <si>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</si>
  <si>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</si>
  <si>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</si>
  <si>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</si>
  <si>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</si>
  <si>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</si>
  <si>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</si>
  <si>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</si>
  <si>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</si>
  <si>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</si>
  <si>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</si>
  <si>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</si>
  <si>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</si>
  <si>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</si>
  <si>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</si>
  <si>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</si>
  <si>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</si>
  <si>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</si>
  <si>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</si>
  <si>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</si>
  <si>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</si>
  <si>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</si>
  <si>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</si>
  <si>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</si>
  <si>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</si>
  <si>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</si>
  <si>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</si>
  <si>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</si>
  <si>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</si>
  <si>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</si>
  <si>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</si>
  <si>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</si>
  <si>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</si>
  <si>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</si>
  <si>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</si>
  <si>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</si>
  <si>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</si>
  <si>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</si>
  <si>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</si>
  <si>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</si>
  <si>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</si>
  <si>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</si>
  <si>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</si>
  <si>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</si>
  <si>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</si>
  <si>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</si>
  <si>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</si>
  <si>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</si>
  <si>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</si>
  <si>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</si>
  <si>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</si>
  <si>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</si>
  <si>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</si>
  <si>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</si>
  <si>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</si>
  <si>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</si>
  <si>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</si>
  <si>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</si>
  <si>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</si>
  <si>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</si>
  <si>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</si>
  <si>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</si>
  <si>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</si>
  <si>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</si>
  <si>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</si>
  <si>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</si>
  <si>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</si>
  <si>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</si>
  <si>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</si>
  <si>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</si>
  <si>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</si>
  <si>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</si>
  <si>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</si>
  <si>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</si>
  <si>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</si>
  <si>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</si>
  <si>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</si>
  <si>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</si>
  <si>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</si>
  <si>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</si>
  <si>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</si>
  <si>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</si>
  <si>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</si>
  <si>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</si>
  <si>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</si>
  <si>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</si>
  <si>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</si>
  <si>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</si>
  <si>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</si>
  <si>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</si>
  <si>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</si>
  <si>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</si>
  <si>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</si>
  <si>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</si>
  <si>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</si>
  <si>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</si>
  <si>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</si>
  <si>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</si>
  <si>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</si>
  <si>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</si>
  <si>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</si>
  <si>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</si>
  <si>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</si>
  <si>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</si>
  <si>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</si>
  <si>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</si>
  <si>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</si>
  <si>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</si>
  <si>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</si>
  <si>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</si>
  <si>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</si>
  <si>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</si>
  <si>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</si>
  <si>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</si>
  <si>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</si>
  <si>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</si>
  <si>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</si>
  <si>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</si>
  <si>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</si>
  <si>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</si>
  <si>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</si>
  <si>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</si>
  <si>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</si>
  <si>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</si>
  <si>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</si>
  <si>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</si>
  <si>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</si>
  <si>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</si>
  <si>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</si>
  <si>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</si>
  <si>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</si>
  <si>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</si>
  <si>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</si>
  <si>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</si>
  <si>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</si>
  <si>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</si>
  <si>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</si>
  <si>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</si>
  <si>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</si>
  <si>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</si>
  <si>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</si>
  <si>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</si>
  <si>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</si>
  <si>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</si>
  <si>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</si>
  <si>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</si>
  <si>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</si>
  <si>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</si>
  <si>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</si>
  <si>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</si>
  <si>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</si>
  <si>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</si>
  <si>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</si>
  <si>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</si>
  <si>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</si>
  <si>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</si>
  <si>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</si>
  <si>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</si>
  <si>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</si>
  <si>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</si>
  <si>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</si>
  <si>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</si>
  <si>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</si>
  <si>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</si>
  <si>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</si>
  <si>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</si>
  <si>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</si>
  <si>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</si>
  <si>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</si>
  <si>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</si>
  <si>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</si>
  <si>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</si>
  <si>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</si>
  <si>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</si>
  <si>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</si>
  <si>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</si>
  <si>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</si>
  <si>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</si>
  <si>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</si>
  <si>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</si>
  <si>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</si>
  <si>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</si>
  <si>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</si>
  <si>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</si>
  <si>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</si>
  <si>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</si>
  <si>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</si>
  <si>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</si>
  <si>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</si>
  <si>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</si>
  <si>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</si>
  <si>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</si>
  <si>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</si>
  <si>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</si>
  <si>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</si>
  <si>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</si>
  <si>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</si>
  <si>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</si>
  <si>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</si>
  <si>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</si>
  <si>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</si>
  <si>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</si>
  <si>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</si>
  <si>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</si>
  <si>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</si>
  <si>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</si>
  <si>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</si>
  <si>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</si>
  <si>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</si>
  <si>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</si>
  <si>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</si>
  <si>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</si>
  <si>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</si>
  <si>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</si>
  <si>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</si>
  <si>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</si>
  <si>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</si>
  <si>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</si>
  <si>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</si>
  <si>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</si>
  <si>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</si>
  <si>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</si>
  <si>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</si>
  <si>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</si>
  <si>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</si>
  <si>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</si>
  <si>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</si>
  <si>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</si>
  <si>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</si>
  <si>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</si>
  <si>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</si>
  <si>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</si>
  <si>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</si>
  <si>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</si>
  <si>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</si>
  <si>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</si>
  <si>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</si>
  <si>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</si>
  <si>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</si>
  <si>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</si>
  <si>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</si>
  <si>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</si>
  <si>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</si>
  <si>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</si>
  <si>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</si>
  <si>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</si>
  <si>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</si>
  <si>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</si>
  <si>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</si>
  <si>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</si>
  <si>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</si>
  <si>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</si>
  <si>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</si>
  <si>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</si>
  <si>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</si>
  <si>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</si>
  <si>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</si>
  <si>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</si>
  <si>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</si>
  <si>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</si>
  <si>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</si>
  <si>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</si>
  <si>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</si>
  <si>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</si>
  <si>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</si>
  <si>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</si>
  <si>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</si>
  <si>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</si>
  <si>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</si>
  <si>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</si>
  <si>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</si>
  <si>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</si>
  <si>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</si>
  <si>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</si>
  <si>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</si>
  <si>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</si>
  <si>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</si>
  <si>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</si>
  <si>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</si>
  <si>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</si>
  <si>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</si>
  <si>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</si>
  <si>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</si>
  <si>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</si>
  <si>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</si>
  <si>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</si>
  <si>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</si>
  <si>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</si>
  <si>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</si>
  <si>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</si>
  <si>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</si>
  <si>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</si>
  <si>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</si>
  <si>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</si>
  <si>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</si>
  <si>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</si>
  <si>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</si>
  <si>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</si>
  <si>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</si>
  <si>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</si>
  <si>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</si>
  <si>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</si>
  <si>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</si>
  <si>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</si>
  <si>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</si>
  <si>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</si>
  <si>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</si>
  <si>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</si>
  <si>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</si>
  <si>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</si>
  <si>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</si>
  <si>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</si>
  <si>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</si>
  <si>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</si>
  <si>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</si>
  <si>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</si>
  <si>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</si>
  <si>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</si>
  <si>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</si>
  <si>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</si>
  <si>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</si>
  <si>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</si>
  <si>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</si>
  <si>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</si>
  <si>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</si>
  <si>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</si>
  <si>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</si>
  <si>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</si>
  <si>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</si>
  <si>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</si>
  <si>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</si>
  <si>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</si>
  <si>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</si>
  <si>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</si>
  <si>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</si>
  <si>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</si>
  <si>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</si>
  <si>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</si>
  <si>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</si>
  <si>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</si>
  <si>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</si>
  <si>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</si>
  <si>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</si>
  <si>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</si>
  <si>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</si>
  <si>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</si>
  <si>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</si>
  <si>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</si>
  <si>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</si>
  <si>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</si>
  <si>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</si>
  <si>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</si>
  <si>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</si>
  <si>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</si>
  <si>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</si>
  <si>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</si>
  <si>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</si>
  <si>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</si>
  <si>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</si>
  <si>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</si>
  <si>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</si>
  <si>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</si>
  <si>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</si>
  <si>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</si>
  <si>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</si>
  <si>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</si>
  <si>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</si>
  <si>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</si>
  <si>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</si>
  <si>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</si>
  <si>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</si>
  <si>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</si>
  <si>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</si>
  <si>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</si>
  <si>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</si>
  <si>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</si>
  <si>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</si>
  <si>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</si>
  <si>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</si>
  <si>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</si>
  <si>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</si>
  <si>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</si>
  <si>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</si>
  <si>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</si>
  <si>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</si>
  <si>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</si>
  <si>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</si>
  <si>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</si>
  <si>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</si>
  <si>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</si>
  <si>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</si>
  <si>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</si>
  <si>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</si>
  <si>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</si>
  <si>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</si>
  <si>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</si>
  <si>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</si>
  <si>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</si>
  <si>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</si>
  <si>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</si>
  <si>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</si>
  <si>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</si>
  <si>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</si>
  <si>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</si>
  <si>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</si>
  <si>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</si>
  <si>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</si>
  <si>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</si>
  <si>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</si>
  <si>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</si>
  <si>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</si>
  <si>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</si>
  <si>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</si>
  <si>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</si>
  <si>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</si>
  <si>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</si>
  <si>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</si>
  <si>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</si>
  <si>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</si>
  <si>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</si>
  <si>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</si>
  <si>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</si>
  <si>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</si>
  <si>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</si>
  <si>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</si>
  <si>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</si>
  <si>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</si>
  <si>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</si>
  <si>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</si>
  <si>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</si>
  <si>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</si>
  <si>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</si>
  <si>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</si>
  <si>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</si>
  <si>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</si>
  <si>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</si>
  <si>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</si>
  <si>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</si>
  <si>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</si>
  <si>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</si>
  <si>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</si>
  <si>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</si>
  <si>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</si>
  <si>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</si>
  <si>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</si>
  <si>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</si>
  <si>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</si>
  <si>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</si>
  <si>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</si>
  <si>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</si>
  <si>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</si>
  <si>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</si>
  <si>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</si>
  <si>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</si>
  <si>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</si>
  <si>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</si>
  <si>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</si>
  <si>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</si>
  <si>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</si>
  <si>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</si>
  <si>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</si>
  <si>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</si>
  <si>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</si>
  <si>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</si>
  <si>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</si>
  <si>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</si>
  <si>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</si>
  <si>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</si>
  <si>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</si>
  <si>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</si>
  <si>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</si>
  <si>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</si>
  <si>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</si>
  <si>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</si>
  <si>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</si>
  <si>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</si>
  <si>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</si>
  <si>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</si>
  <si>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</si>
  <si>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</si>
  <si>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</si>
  <si>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</si>
  <si>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</si>
  <si>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</si>
  <si>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</si>
  <si>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</si>
  <si>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</si>
  <si>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</si>
  <si>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</si>
  <si>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</si>
  <si>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</si>
  <si>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</si>
  <si>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</si>
  <si>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</si>
  <si>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</si>
  <si>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</si>
  <si>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</si>
  <si>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</si>
  <si>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</si>
  <si>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</si>
  <si>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</si>
  <si>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</si>
  <si>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</si>
  <si>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</si>
  <si>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</si>
  <si>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</si>
  <si>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</si>
  <si>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</si>
  <si>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</si>
  <si>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</si>
  <si>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</si>
  <si>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</si>
  <si>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</si>
  <si>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</si>
  <si>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</si>
  <si>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</si>
  <si>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</si>
  <si>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</si>
  <si>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</si>
  <si>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</si>
  <si>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</si>
  <si>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</si>
  <si>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</si>
  <si>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</si>
  <si>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</si>
  <si>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</si>
  <si>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</si>
  <si>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</si>
  <si>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</si>
  <si>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</si>
  <si>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</si>
  <si>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</si>
  <si>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</si>
  <si>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</si>
  <si>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</si>
  <si>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</si>
  <si>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</si>
  <si>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</si>
  <si>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</si>
  <si>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</si>
  <si>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</si>
  <si>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</si>
  <si>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</si>
  <si>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</si>
  <si>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</si>
  <si>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</si>
  <si>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</si>
  <si>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</si>
  <si>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</si>
  <si>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</si>
  <si>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</si>
  <si>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</si>
  <si>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</si>
  <si>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</si>
  <si>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</si>
  <si>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</si>
  <si>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</si>
  <si>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</si>
  <si>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</si>
  <si>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</si>
  <si>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</si>
  <si>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</si>
  <si>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</si>
  <si>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</si>
  <si>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</si>
  <si>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</si>
  <si>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</si>
  <si>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</si>
  <si>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</si>
  <si>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</si>
  <si>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</si>
  <si>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</si>
  <si>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</si>
  <si>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</si>
  <si>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</si>
  <si>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</si>
  <si>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</si>
  <si>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</si>
  <si>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</si>
  <si>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</si>
  <si>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</si>
  <si>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</si>
  <si>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</si>
  <si>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</si>
  <si>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</si>
  <si>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</si>
  <si>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</si>
  <si>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</si>
  <si>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</si>
  <si>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</si>
  <si>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</si>
  <si>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</si>
  <si>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</si>
  <si>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</si>
  <si>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</si>
  <si>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</si>
  <si>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</si>
  <si>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</si>
  <si>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</si>
  <si>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</si>
  <si>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</si>
  <si>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</si>
  <si>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</si>
  <si>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</si>
  <si>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</si>
  <si>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</si>
  <si>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</si>
  <si>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</si>
  <si>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</si>
  <si>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</si>
  <si>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</si>
  <si>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</si>
  <si>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</si>
  <si>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</si>
  <si>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</si>
  <si>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</si>
  <si>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</si>
  <si>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</si>
  <si>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</si>
  <si>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</si>
  <si>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</si>
  <si>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</si>
  <si>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</si>
  <si>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</si>
  <si>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</si>
  <si>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</si>
  <si>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</si>
  <si>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</si>
  <si>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</si>
  <si>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</si>
  <si>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</si>
  <si>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</si>
  <si>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</si>
  <si>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</si>
  <si>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</si>
  <si>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</si>
  <si>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</si>
  <si>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</si>
  <si>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</si>
  <si>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</si>
  <si>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</si>
  <si>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</si>
  <si>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</si>
  <si>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</si>
  <si>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</si>
  <si>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</si>
  <si>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</si>
  <si>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</si>
  <si>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</si>
  <si>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</si>
  <si>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</si>
  <si>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</si>
  <si>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</si>
  <si>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</si>
  <si>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</si>
  <si>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</si>
  <si>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</si>
  <si>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</si>
  <si>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</si>
  <si>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</si>
  <si>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</si>
  <si>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</si>
  <si>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</si>
  <si>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</si>
  <si>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</si>
  <si>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</si>
  <si>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</si>
  <si>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</si>
  <si>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</si>
  <si>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</si>
  <si>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</si>
  <si>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</si>
  <si>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</si>
  <si>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</si>
  <si>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</si>
  <si>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</si>
  <si>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</si>
  <si>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</si>
  <si>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</si>
  <si>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</si>
  <si>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</si>
  <si>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</si>
  <si>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</si>
  <si>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</si>
  <si>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</si>
  <si>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</si>
  <si>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</si>
  <si>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</si>
  <si>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</si>
  <si>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</si>
  <si>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</si>
  <si>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</si>
  <si>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</si>
  <si>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</si>
  <si>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</si>
  <si>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</si>
  <si>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</si>
  <si>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</si>
  <si>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</si>
  <si>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</si>
  <si>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</si>
  <si>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</si>
  <si>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</si>
  <si>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</si>
  <si>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</si>
  <si>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</si>
  <si>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</si>
  <si>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</si>
  <si>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</si>
  <si>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</si>
  <si>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</si>
  <si>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</si>
  <si>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</si>
  <si>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</si>
  <si>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</si>
  <si>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</si>
  <si>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</si>
  <si>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</si>
  <si>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</si>
  <si>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</si>
  <si>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</si>
  <si>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</si>
  <si>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</si>
  <si>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</si>
  <si>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</si>
  <si>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</si>
  <si>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</si>
  <si>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</si>
  <si>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</si>
  <si>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</si>
  <si>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</si>
  <si>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</si>
  <si>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</si>
  <si>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</si>
  <si>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</si>
  <si>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</si>
  <si>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</si>
  <si>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</si>
  <si>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</si>
  <si>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</si>
  <si>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</si>
  <si>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</si>
  <si>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</si>
  <si>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</si>
  <si>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</si>
  <si>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</si>
  <si>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</si>
  <si>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</si>
  <si>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heavy rain in area and team saving hub site MKMD0555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</si>
  <si>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</si>
  <si>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</si>
  <si>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</si>
  <si>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</si>
  <si>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</si>
  <si>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</si>
  <si>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</si>
  <si>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</si>
  <si>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</si>
  <si>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</si>
  <si>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</si>
  <si>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</si>
  <si>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</si>
  <si>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</si>
  <si>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PCM-20251208-00000188</t>
  </si>
  <si>
    <t>Em team moved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</si>
</sst>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3" totalsRowShown="0" headerRowDxfId="46" dataDxfId="45" headerRowBorderDxfId="43" tableBorderDxfId="44" totalsRowBorderDxfId="42">
  <autoFilter ref="A1:L1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336.17665381944244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45999.125079745369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45999.125079745369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45999.125079745369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45999.125079745369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45999.125079745369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45999.125079745369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45999.125079745369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45999.125079745369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45999.125079745369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45999.125079745369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45999.125079745369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45999.125079745369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45999.125079745369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45999.125079745369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45999.125079745369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45999.125079745369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45999.125079745369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45999.125079745369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45999.125079745369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45999.125079745369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45999.125079745369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45999.125079745369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45999.125079745369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45999.125079745369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45999.125079745369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45999.125079745369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45999.125079745369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45999.125079745369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45999.125079745369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45999.125079745369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45999.125079745369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45999.125079745369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45999.125079745369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45999.125079745369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45999.125079745369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45999.125079745369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45999.125079745369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45999.125079745369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45999.125079745369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45999.125079745369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45999.125079745369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45999.125079745369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45999.125079745369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45999.125079745369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45999.125079745369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45999.125079745369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45999.125079745369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45999.125079745369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45999.125079745369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45999.125079745369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45999.125079745369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45999.125079745369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45999.125079745369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45999.125079745369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45999.125079745369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45999.125079745369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45999.125079745369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45999.125079745369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45999.125079745369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45999.125079745369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45999.125079745369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45999.125079745369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45999.125079745369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45999.125079745369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45999.125079745369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45999.125079745369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45999.125079745369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45999.125079745369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45999.125079745369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45999.125079745369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45999.125079745369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45999.125079745369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45999.125079745369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45999.125079745369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45999.125079745369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45999.125079745369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45999.125079745369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45999.125079745369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45999.125079745369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45999.125079745369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45999.125079745369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45999.125079745369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45999.125079745369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45999.125079745369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45999.125079745369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45999.125079745369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45999.125079745369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45999.125079745369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45999.125079745369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45999.125079745369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45999.125079745369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45999.125079745369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45999.125079745369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45999.125079745369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45999.125079745369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45999.125079745369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45999.125079745369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45999.125079745369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45999.125079745369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45999.125079745369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45999.125079745369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45999.125079745369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45999.125079745369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45999.125079745369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45999.125079745369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45999.125079745369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45999.125079745369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45999.125079745369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45999.125079745369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45999.125079745369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45999.125079745369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45999.125079745369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45999.125079745369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45999.125079745369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45999.125079745369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45999.125079745369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45999.125079745369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45999.125079745369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45999.125079745369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45999.125079745369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45999.125079745369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45999.125079745369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45999.125079745369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45999.125079745369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45999.125079745369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45999.125079745369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45999.125079745369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45999.125079745369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45999.125079745369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45999.125079745369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45999.125079745369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45999.125079745369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45999.125079745369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45999.125079745369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45999.125079745369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45999.125079745369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45999.125079745369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45999.125079745369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45999.125079745369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45999.125079745369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45999.125079745369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45999.125079745369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45999.125079745369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45999.125079745369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45999.125079745369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45999.125079745369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45999.125079745369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45999.125079745369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45999.125079745369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45999.125079745369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45999.125079745369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45999.125079745369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45999.125079745369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45999.125079745369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45999.125079745369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45999.125079745369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45999.125079745369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45999.125079745369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45999.125079745369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45999.125079745369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45999.125079745369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45999.125079745369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45999.125079745369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45999.125079745369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45999.125079745369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45999.125079745369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45999.125079745369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45999.125079745369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45999.125079745369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45999.125079745369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45999.125079745369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45999.125079745369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45999.125079745369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45999.125079745369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45999.125079745369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45999.125079745369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45999.125079745369</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174.1252417824071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14.737660763887106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1.7696978009262239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0.20443159722344717</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R2</v>
      </c>
      <c r="C7" s="18"/>
      <c r="D7" s="18" t="s">
        <v>18098</v>
      </c>
      <c r="E7" s="81"/>
      <c r="F7" s="97"/>
      <c r="G7" s="98">
        <f t="shared" ca="1" si="1"/>
        <v>45999.125079745369</v>
      </c>
      <c r="H7" s="97"/>
      <c r="I7" s="18" t="str">
        <f>IFERROR(VLOOKUP(D7,DB!A:F,6,0),"")</f>
        <v>SCECO</v>
      </c>
      <c r="J7" s="18" t="str">
        <f>IFERROR(VLOOKUP(D7,DB!A:G,7,0),"")</f>
        <v>In progress</v>
      </c>
      <c r="K7" s="19"/>
      <c r="L7" s="18" t="str">
        <f>IFERROR(VLOOKUP(D7,DB!A:I,9,0),"")</f>
        <v>Latis</v>
      </c>
    </row>
    <row r="8" spans="1:12" ht="31.5" customHeight="1">
      <c r="A8" s="96"/>
      <c r="B8" s="18" t="str">
        <f>IFERROR(VLOOKUP(D8,DB!A:K,11,0),"")</f>
        <v/>
      </c>
      <c r="C8" s="18"/>
      <c r="D8" s="18"/>
      <c r="E8" s="81"/>
      <c r="F8" s="97"/>
      <c r="G8" s="98">
        <f t="shared" ca="1" si="1"/>
        <v>45999.125079745369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45999.125079745369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45999.125079745369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45999.125079745369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45999.125079745369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45999.125079745369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45999.125079745369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45999.125079745369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45999.125079745369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45999.125079745369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45999.125079745369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45999.125079745369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45999.125079745369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45999.125079745369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45999.125079745369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45999.125079745369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45999.125079745369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45999.125079745369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45999.125079745369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45999.125079745369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45999.125079745369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45999.125079745369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45999.125079745369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45999.125079745369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45999.125079745369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45999.125079745369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45999.125079745369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45999.125079745369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45999.125079745369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45999.125079745369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45999.125079745369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45999.125079745369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45999.125079745369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45999.125079745369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45999.125079745369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45999.125079745369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45999.125079745369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45999.125079745369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45999.125079745369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45999.125079745369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45999.125079745369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45999.125079745369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45999.125079745369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45999.125079745369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45999.125079745369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45999.125079745369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45999.125079745369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45999.125079745369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45999.125079745369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45999.125079745369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45999.125079745369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45999.125079745369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45999.125079745369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45999.125079745369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45999.125079745369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45999.125079745369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45999.125079745369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45999.125079745369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45999.125079745369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45999.125079745369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45999.125079745369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45999.125079745369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45999.125079745369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45999.125079745369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45999.125079745369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45999.125079745369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45999.125079745369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45999.125079745369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45999.125079745369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45999.125079745369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45999.125079745369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45999.125079745369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45999.125079745369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45999.125079745369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45999.125079745369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45999.125079745369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45999.125079745369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45999.125079745369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45999.125079745369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45999.125079745369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45999.125079745369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45999.125079745369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45999.125079745369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45999.125079745369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45999.125079745369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45999.125079745369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45999.125079745369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45999.125079745369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45999.125079745369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45999.125079745369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45999.125079745369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45999.125079745369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45999.125079745369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45999.125079745369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45999.125079745369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45999.125079745369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45999.125079745369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45999.125079745369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45999.125079745369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45999.125079745369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45999.125079745369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45999.125079745369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45999.125079745369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45999.125079745369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45999.125079745369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45999.125079745369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45999.125079745369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45999.125079745369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45999.125079745369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45999.125079745369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45999.125079745369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45999.125079745369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45999.125079745369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45999.125079745369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45999.125079745369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45999.125079745369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45999.125079745369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45999.125079745369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45999.125079745369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45999.125079745369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45999.125079745369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45999.125079745369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45999.125079745369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45999.125079745369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45999.125079745369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45999.125079745369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45999.125079745369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45999.125079745369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45999.125079745369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45999.125079745369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45999.125079745369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45999.125079745369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45999.125079745369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45999.125079745369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45999.125079745369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45999.125079745369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45999.125079745369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45999.125079745369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45999.125079745369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45999.125079745369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45999.125079745369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45999.125079745369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45999.125079745369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45999.125079745369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45999.125079745369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45999.125079745369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45999.125079745369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45999.125079745369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45999.125079745369</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45999.125079745369</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45999.125079745369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45999.125079745369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45999.125079745369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45999.125079745369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45999.125079745369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45999.125079745369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45999.125079745369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45999.125079745369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45999.125079745369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45999.125079745369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45999.125079745369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45999.125079745369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45999.125079745369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45999.125079745369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45999.125079745369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45999.125079745369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45999.125079745369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45999.125079745369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45999.125079745369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45999.125079745369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45999.125079745369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45999.125079745369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45999.125079745369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45999.125079745369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45999.125079745369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45999.125079745369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45999.125079745369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45999.125079745369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45999.125079745369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45999.125079745369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45999.125079745369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45999.125079745369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45999.125079745369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45999.125079745369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45999.125079745369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45999.125079745369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45999.125079745369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45999.125079745369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45999.125079745369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45999.125079745369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45999.125079745369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45999.125079745369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45999.125079745369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45999.125079745369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45999.125079745369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45999.125079745369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45999.125079745369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45999.125079745369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45999.125079745369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45999.125079745369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45999.125079745369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45999.125079745369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45999.125079745369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45999.125079745369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45999.125079745369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45999.125079745369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45999.125079745369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45999.125079745369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45999.125079745369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45999.125079745369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45999.125079745369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45999.125079745369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45999.125079745369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45999.125079745369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45999.125079745369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45999.125079745369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45999.125079745369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45999.125079745369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45999.125079745369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45999.125079745369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45999.125079745369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45999.125079745369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45999.125079745369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45999.125079745369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45999.125079745369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45999.125079745369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45999.125079745369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45999.125079745369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45999.125079745369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45999.125079745369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45999.125079745369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45999.125079745369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45999.125079745369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45999.125079745369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45999.125079745369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45999.125079745369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45999.125079745369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45999.125079745369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45999.125079745369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45999.125079745369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45999.125079745369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45999.125079745369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45999.125079745369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45999.125079745369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45999.125079745369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45999.125079745369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45999.125079745369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45999.125079745369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45999.125079745369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45999.125079745369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45999.125079745369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45999.125079745369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45999.125079745369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45999.125079745369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45999.125079745369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45999.125079745369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45999.125079745369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45999.125079745369</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45999.125079745369</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E8" sqref="E8"/>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4"/>
      <c r="E2" s="18"/>
      <c r="F2" s="20"/>
      <c r="G2" s="21">
        <f t="shared" ref="G2:G64" ca="1" si="0">IFERROR(NOW()-F2,"-")</f>
        <v>45999.125079745369</v>
      </c>
      <c r="H2" s="22"/>
      <c r="I2" s="19" t="str">
        <f>IFERROR(VLOOKUP(D2,DB!A:F,6,0),"")</f>
        <v/>
      </c>
      <c r="J2" s="18" t="str">
        <f>IFERROR(VLOOKUP(D2,DB!A:G,7,0),"")</f>
        <v/>
      </c>
      <c r="K2" s="42"/>
      <c r="L2" s="23" t="str">
        <f>IFERROR(VLOOKUP(D2,DB!A:I,9,0),"")</f>
        <v/>
      </c>
    </row>
    <row r="3" spans="1:13" ht="15" customHeight="1">
      <c r="A3" s="19"/>
      <c r="B3" s="58" t="str">
        <f>IFERROR(VLOOKUP(D3,DB!A:K,11,0),"")</f>
        <v/>
      </c>
      <c r="C3" s="18"/>
      <c r="D3" s="154"/>
      <c r="E3" s="18"/>
      <c r="F3" s="20"/>
      <c r="G3" s="21">
        <f t="shared" ca="1" si="0"/>
        <v>45999.125079745369</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45999.125079745369</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45999.125079745369</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45999.125079745369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45999.125079745369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45999.125079745369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45999.125079745369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45999.125079745369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45999.125079745369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45999.125079745369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45999.125079745369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45999.125079745369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45999.125079745369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45999.125079745369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45999.125079745369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45999.125079745369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45999.125079745369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45999.125079745369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45999.125079745369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45999.125079745369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45999.125079745369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45999.125079745369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45999.125079745369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45999.125079745369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45999.125079745369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45999.125079745369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45999.125079745369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45999.125079745369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45999.125079745369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45999.125079745369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45999.125079745369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45999.125079745369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45999.125079745369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45999.125079745369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45999.125079745369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45999.125079745369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45999.125079745369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45999.125079745369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45999.125079745369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45999.125079745369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45999.125079745369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45999.125079745369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45999.125079745369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45999.125079745369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45999.125079745369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45999.125079745369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45999.125079745369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45999.125079745369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45999.125079745369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45999.125079745369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45999.125079745369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45999.125079745369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45999.125079745369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45999.125079745369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45999.125079745369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45999.125079745369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45999.125079745369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45999.125079745369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45999.125079745369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45999.125079745369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45999.125079745369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45999.125079745369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45999.125079745369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45999.125079745369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45999.125079745369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45999.125079745369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45999.125079745369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45999.125079745369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45999.125079745369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45999.125079745369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45999.125079745369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45999.125079745369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45999.125079745369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45999.125079745369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45999.125079745369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45999.125079745369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45999.125079745369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45999.125079745369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45999.125079745369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45999.125079745369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45999.125079745369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45999.125079745369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45999.125079745369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45999.125079745369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45999.125079745369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45999.125079745369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45999.125079745369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45999.125079745369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45999.125079745369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45999.125079745369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45999.125079745369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45999.125079745369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45999.125079745369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45999.125079745369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45999.125079745369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45999.125079745369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45999.125079745369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45999.125079745369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45999.125079745369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45999.125079745369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45999.125079745369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45999.125079745369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45999.125079745369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45999.125079745369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45999.125079745369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45999.125079745369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45999.125079745369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45999.125079745369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45999.125079745369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45999.125079745369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45999.125079745369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45999.125079745369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45999.125079745369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45999.125079745369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45999.125079745369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45999.125079745369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45999.125079745369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45999.125079745369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45999.125079745369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45999.125079745369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45999.125079745369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45999.125079745369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45999.125079745369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45999.125079745369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45999.125079745369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45999.125079745369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45999.125079745369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45999.125079745369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45999.125079745369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45999.125079745369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45999.125079745369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45999.125079745369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45999.125079745369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45999.125079745369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45999.125079745369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45999.125079745369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45999.125079745369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45999.125079745369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45999.125079745369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45999.125079745369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45999.125079745369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45999.125079745369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45999.125079745369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45999.125079745369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45999.125079745369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45999.125079745369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45999.125079745369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45999.125079745369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45999.125079745369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45999.125079745369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45999.125079745369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45999.125079745369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45999.125079745369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45999.125079745369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45999.125079745369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45999.125079745369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45999.125079745369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45999.125079745369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45999.125079745369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45999.125079745369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45999.125079745369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45999.125079745369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45999.125079745369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45999.125079745369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45999.125079745369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45999.125079745369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45999.125079745369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45999.125079745369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45999.125079745369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45999.125079745369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45999.125079745369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45999.125079745369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45999.125079745369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45999.125079745369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45999.125079745369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45999.125079745369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45999.125079745369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45999.125079745369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45999.125079745369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45999.125079745369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45999.125079745369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45999.125079745369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45999.125079745369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45999.125079745369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45999.125079745369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45999.125079745369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45999.125079745369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45999.125079745369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45999.125079745369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45999.125079745369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45999.125079745369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45999.125079745369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45999.125079745369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45999.125079745369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45999.125079745369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45999.125079745369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45999.125079745369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45999.125079745369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45999.125079745369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45999.125079745369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45999.125079745369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45999.125079745369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45999.125079745369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45999.125079745369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45999.125079745369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45999.125079745369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45999.125079745369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45999.125079745369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45999.125079745369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45999.125079745369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45999.125079745369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45999.125079745369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45999.125079745369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45999.125079745369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45999.125079745369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45999.125079745369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45999.125079745369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45999.125079745369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45999.125079745369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45999.125079745369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45999.125079745369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45999.125079745369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45999.125079745369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45999.125079745369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45999.125079745369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45999.125079745369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45999.125079745369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45999.125079745369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45999.125079745369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45999.125079745369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45999.125079745369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45999.125079745369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45999.125079745369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45999.125079745369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45999.125079745369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45999.125079745369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45999.125079745369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45999.125079745369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45999.125079745369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45999.125079745369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45999.125079745369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45999.125079745369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45999.125079745369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45999.125079745369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45999.125079745369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45999.125079745369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45999.125079745369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45999.125079745369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45999.125079745369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45999.125079745369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45999.125079745369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45999.125079745369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45999.125079745369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45999.125079745369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45999.125079745369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45999.125079745369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45999.125079745369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45999.125079745369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45999.125079745369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45999.125079745369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45999.125079745369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45999.125079745369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45999.125079745369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45999.125079745369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45999.125079745369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45999.125079745369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45999.125079745369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45999.125079745369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45999.125079745369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45999.125079745369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45999.125079745369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45999.125079745369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45999.125079745369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45999.125079745369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45999.125079745369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45999.125079745369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45999.125079745369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45999.125079745369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45999.125079745369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45999.125079745369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45999.125079745369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45999.125079745369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45999.125079745369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45999.125079745369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45999.125079745369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45999.125079745369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45999.125079745369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45999.125079745369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45999.125079745369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45999.125079745369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45999.125079745369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45999.125079745369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45999.125079745369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45999.125079745369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45999.125079745369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45999.125079745369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45999.125079745369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45999.125079745369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45999.125079745369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45999.125079745369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45999.125079745369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45999.125079745369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45999.125079745369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45999.125079745369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45999.125079745369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45999.125079745369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45999.125079745369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45999.125079745369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45999.125079745369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45999.125079745369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45999.125079745369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45999.125079745369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45999.125079745369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45999.125079745369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45999.125079745369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45999.125079745369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45999.125079745369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45999.125079745369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45999.125079745369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45999.125079745369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45999.125079745369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45999.125079745369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45999.125079745369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45999.125079745369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45999.125079745369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45999.125079745369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45999.125079745369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45999.125079745369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45999.125079745369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45999.125079745369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45999.125079745369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45999.125079745369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45999.125079745369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45999.125079745369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45999.125079745369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45999.125079745369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45999.125079745369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45999.125079745369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45999.125079745369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45999.125079745369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45999.125079745369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45999.125079745369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45999.125079745369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45999.125079745369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45999.125079745369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45999.125079745369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45999.125079745369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45999.125079745369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45999.125079745369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45999.125079745369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45999.125079745369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45999.125079745369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45999.125079745369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45999.125079745369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45999.125079745369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45999.125079745369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45999.125079745369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45999.125079745369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45999.125079745369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45999.125079745369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45999.125079745369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45999.125079745369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45999.125079745369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45999.125079745369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45999.125079745369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45999.125079745369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45999.125079745369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45999.125079745369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45999.125079745369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45999.125079745369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45999.125079745369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45999.125079745369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45999.125079745369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45999.125079745369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45999.125079745369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45999.125079745369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45999.125079745369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45999.125079745369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45999.125079745369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45999.125079745369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45999.125079745369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45999.125079745369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45999.125079745369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45999.125079745369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45999.125079745369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45999.125079745369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45999.125079745369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45999.125079745369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45999.125079745369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45999.125079745369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45999.125079745369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45999.125079745369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45999.125079745369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45999.125079745369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45999.125079745369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45999.125079745369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45999.125079745369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45999.125079745369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45999.125079745369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45999.125079745369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45999.125079745369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45999.125079745369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45999.125079745369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45999.125079745369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45999.125079745369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45999.125079745369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45999.125079745369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45999.125079745369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45999.125079745369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45999.125079745369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45999.125079745369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45999.125079745369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45999.125079745369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45999.125079745369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45999.125079745369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45999.125079745369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45999.125079745369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45999.125079745369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45999.125079745369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45999.125079745369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45999.125079745369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45999.125079745369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45999.125079745369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45999.125079745369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45999.125079745369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45999.125079745369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45999.125079745369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45999.125079745369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45999.125079745369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45999.125079745369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45999.125079745369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45999.125079745369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45999.125079745369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45999.125079745369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45999.125079745369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45999.125079745369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45999.125079745369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45999.125079745369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45999.125079745369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45999.125079745369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45999.125079745369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45999.125079745369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45999.125079745369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45999.125079745369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45999.125079745369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45999.125079745369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45999.125079745369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45999.125079745369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45999.125079745369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45999.125079745369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45999.125079745369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45999.125079745369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45999.125079745369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45999.125079745369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45999.125079745369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45999.125079745369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45999.125079745369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45999.125079745369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45999.125079745369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45999.125079745369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45999.125079745369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45999.125079745369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45999.125079745369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45999.125079745369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45999.125079745369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45999.125079745369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45999.125079745369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45999.125079745369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45999.125079745369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45999.125079745369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45999.125079745369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45999.125079745369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45999.125079745369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45999.125079745369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45999.125079745369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45999.125079745369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45999.125079745369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45999.125079745369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45999.125079745369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45999.125079745369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45999.125079745369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45999.125079745369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45999.125079745369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45999.125079745369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45999.125079745369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45999.125079745369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45999.125079745369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45999.125079745369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45999.125079745369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45999.125079745369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45999.125079745369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45999.125079745369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45999.125079745369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45999.125079745369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45999.125079745369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45999.125079745369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45999.125079745369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45999.125079745369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45999.125079745369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45999.125079745369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45999.125079745369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45999.125079745369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45999.125079745369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45999.125079745369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45999.125079745369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45999.125079745369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45999.125079745369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45999.125079745369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45999.125079745369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45999.125079745369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45999.125079745369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45999.125079745369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45999.125079745369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45999.125079745369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45999.125079745369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45999.125079745369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45999.125079745369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45999.125079745369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45999.125079745369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45999.125079745369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45999.125079745369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45999.125079745369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45999.125079745369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45999.125079745369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45999.125079745369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45999.125079745369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45999.125079745369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45999.125079745369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45999.125079745369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45999.125079745369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45999.125079745369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45999.125079745369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45999.125079745369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45999.125079745369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45999.125079745369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45999.125079745369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45999.125079745369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45999.125079745369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45999.125079745369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45999.125079745369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45999.125079745369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45999.125079745369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45999.125079745369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45999.125079745369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45999.125079745369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45999.125079745369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45999.125079745369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45999.125079745369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45999.125079745369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45999.125079745369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45999.125079745369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45999.125079745369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45999.125079745369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45999.125079745369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45999.125079745369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45999.125079745369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45999.125079745369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45999.125079745369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45999.125079745369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45999.125079745369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45999.125079745369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45999.125079745369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45999.125079745369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45999.125079745369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45999.125079745369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45999.125079745369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45999.125079745369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45999.125079745369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45999.125079745369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45999.125079745369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45999.125079745369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45999.125079745369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45999.125079745369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45999.125079745369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45999.125079745369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45999.125079745369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45999.125079745369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45999.125079745369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45999.125079745369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45999.125079745369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45999.125079745369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45999.125079745369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45999.125079745369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45999.125079745369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45999.125079745369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45999.125079745369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45999.125079745369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45999.125079745369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45999.125079745369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45999.125079745369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45999.125079745369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45999.125079745369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45999.125079745369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45999.125079745369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45999.125079745369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45999.125079745369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45999.125079745369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45999.125079745369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45999.125079745369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45999.125079745369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45999.125079745369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45999.125079745369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45999.125079745369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45999.125079745369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45999.125079745369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45999.125079745369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45999.125079745369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45999.125079745369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45999.125079745369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45999.125079745369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45999.125079745369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45999.125079745369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45999.125079745369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45999.125079745369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45999.125079745369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45999.125079745369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45999.125079745369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45999.125079745369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45999.125079745369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45999.125079745369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45999.125079745369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45999.125079745369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45999.125079745369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45999.125079745369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45999.125079745369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45999.125079745369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45999.125079745369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45999.125079745369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45999.125079745369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45999.125079745369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45999.125079745369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45999.125079745369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45999.125079745369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45999.125079745369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45999.125079745369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45999.125079745369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45999.125079745369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45999.125079745369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45999.125079745369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45999.125079745369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45999.125079745369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45999.125079745369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45999.125079745369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45999.125079745369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45999.125079745369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45999.125079745369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45999.125079745369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45999.125079745369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45999.125079745369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45999.125079745369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45999.125079745369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45999.125079745369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45999.125079745369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45999.125079745369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45999.125079745369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45999.125079745369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45999.125079745369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45999.125079745369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45999.125079745369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45999.125079745369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45999.125079745369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45999.125079745369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45999.125079745369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45999.125079745369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45999.125079745369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45999.125079745369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45999.125079745369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45999.125079745369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45999.125079745369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45999.125079745369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45999.125079745369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45999.125079745369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45999.125079745369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45999.125079745369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45999.125079745369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45999.125079745369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45999.125079745369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45999.125079745369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45999.125079745369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45999.125079745369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45999.125079745369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45999.125079745369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45999.125079745369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45999.125079745369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45999.125079745369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45999.125079745369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45999.125079745369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45999.125079745369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45999.125079745369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45999.125079745369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45999.125079745369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45999.125079745369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45999.125079745369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45999.125079745369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45999.125079745369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45999.125079745369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45999.125079745369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45999.125079745369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45999.125079745369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45999.125079745369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45999.125079745369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45999.125079745369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45999.125079745369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45999.125079745369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45999.125079745369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45999.125079745369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45999.125079745369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45999.125079745369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45999.125079745369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45999.125079745369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45999.125079745369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45999.125079745369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45999.125079745369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45999.125079745369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45999.125079745369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45999.125079745369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45999.125079745369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45999.125079745369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45999.125079745369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45999.125079745369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45999.125079745369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45999.125079745369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45999.125079745369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45999.125079745369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45999.125079745369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45999.125079745369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45999.125079745369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45999.125079745369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45999.125079745369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45999.125079745369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45999.125079745369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45999.125079745369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45999.125079745369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45999.125079745369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45999.125079745369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45999.125079745369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45999.125079745369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45999.125079745369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45999.125079745369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45999.125079745369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45999.125079745369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45999.125079745369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45999.125079745369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45999.125079745369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45999.125079745369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45999.125079745369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45999.125079745369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45999.125079745369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45999.125079745369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45999.125079745369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45999.125079745369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45999.125079745369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45999.125079745369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45999.125079745369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45999.125079745369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45999.125079745369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45999.125079745369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45999.125079745369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45999.125079745369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45999.125079745369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45999.125079745369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45999.125079745369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45999.125079745369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45999.125079745369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45999.125079745369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45999.125079745369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45999.125079745369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45999.125079745369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45999.125079745369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45999.125079745369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45999.125079745369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45999.125079745369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45999.125079745369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45999.125079745369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45999.125079745369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45999.125079745369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45999.125079745369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45999.125079745369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45999.125079745369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45999.125079745369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45999.125079745369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45999.125079745369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45999.125079745369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45999.125079745369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45999.125079745369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45999.125079745369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45999.125079745369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45999.125079745369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45999.125079745369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45999.125079745369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45999.125079745369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45999.125079745369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45999.125079745369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45999.125079745369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45999.125079745369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45999.125079745369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45999.125079745369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45999.125079745369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45999.125079745369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45999.125079745369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45999.125079745369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45999.125079745369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45999.125079745369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45999.125079745369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45999.125079745369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45999.125079745369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45999.125079745369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45999.125079745369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45999.125079745369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45999.125079745369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45999.125079745369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45999.125079745369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45999.125079745369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45999.125079745369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45999.125079745369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45999.125079745369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45999.125079745369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45999.125079745369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45999.125079745369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45999.125079745369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45999.125079745369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45999.125079745369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45999.125079745369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45999.125079745369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45999.125079745369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45999.125079745369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45999.125079745369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45999.125079745369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45999.125079745369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45999.125079745369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45999.125079745369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45999.125079745369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45999.125079745369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45999.125079745369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45999.125079745369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45999.125079745369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45999.125079745369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45999.125079745369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45999.125079745369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45999.125079745369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45999.125079745369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45999.125079745369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45999.125079745369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45999.125079745369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45999.125079745369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45999.125079745369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45999.125079745369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45999.125079745369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45999.125079745369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45999.125079745369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45999.125079745369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45999.125079745369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45999.125079745369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45999.125079745369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45999.125079745369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45999.125079745369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45999.125079745369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45999.125079745369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45999.125079745369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45999.125079745369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45999.125079745369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45999.125079745369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45999.125079745369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45999.125079745369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45999.125079745369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45999.125079745369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45999.125079745369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45999.125079745369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45999.125079745369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45999.125079745369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45999.125079745369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45999.125079745369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45999.125079745369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45999.125079745369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45999.125079745369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45999.125079745369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45999.125079745369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45999.125079745369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45999.125079745369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45999.125079745369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45999.125079745369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45999.125079745369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45999.125079745369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45999.125079745369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45999.125079745369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45999.125079745369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45999.125079745369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45999.125079745369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45999.125079745369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45999.125079745369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45999.125079745369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45999.125079745369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45999.125079745369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45999.125079745369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45999.125079745369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45999.125079745369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45999.125079745369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45999.125079745369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45999.125079745369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45999.125079745369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45999.125079745369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45999.125079745369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45999.125079745369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45999.125079745369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45999.125079745369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45999.125079745369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45999.125079745369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45999.125079745369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45999.125079745369</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295.64436215277237</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3" ca="1" si="0">IFERROR(NOW()-F3,"")</f>
        <v>1.5917464120357181</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0.33093622684828006</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45999.125079745369</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32128</v>
      </c>
      <c r="E6" s="90" t="s">
        <v>39106</v>
      </c>
      <c r="F6" s="91"/>
      <c r="G6" s="92">
        <f t="shared" ca="1" si="0"/>
        <v>45999.125079745369</v>
      </c>
      <c r="H6" s="91">
        <v>45999.038888888892</v>
      </c>
      <c r="I6" s="107" t="str">
        <f>IFERROR(VLOOKUP(D6,DB!A:F,6,0),"")</f>
        <v>SCECO</v>
      </c>
      <c r="J6" s="107" t="str">
        <f>IFERROR(VLOOKUP(D6,DB!A:G,7,0),"")</f>
        <v>Dead</v>
      </c>
      <c r="K6" s="93" t="s">
        <v>39128</v>
      </c>
      <c r="L6" s="87" t="str">
        <f>IFERROR(VLOOKUP(D6,DB!A:I,9,0),"")</f>
        <v>Latis</v>
      </c>
    </row>
    <row r="7" spans="1:16" ht="15" customHeight="1">
      <c r="A7" s="107" t="s">
        <v>39127</v>
      </c>
      <c r="B7" s="107" t="str">
        <f>IFERROR(VLOOKUP(D7,DB!A:K,11,0),"")</f>
        <v>R4</v>
      </c>
      <c r="C7" s="89">
        <v>1</v>
      </c>
      <c r="D7" s="87" t="s">
        <v>32103</v>
      </c>
      <c r="E7" s="90" t="s">
        <v>39106</v>
      </c>
      <c r="F7" s="91"/>
      <c r="G7" s="92">
        <f t="shared" ca="1" si="0"/>
        <v>45999.125079745369</v>
      </c>
      <c r="H7" s="91">
        <v>45999.012499999997</v>
      </c>
      <c r="I7" s="107" t="str">
        <f>IFERROR(VLOOKUP(D7,DB!A:F,6,0),"")</f>
        <v>SCECO</v>
      </c>
      <c r="J7" s="107" t="str">
        <f>IFERROR(VLOOKUP(D7,DB!A:G,7,0),"")</f>
        <v>Dead</v>
      </c>
      <c r="K7" s="93" t="s">
        <v>39129</v>
      </c>
      <c r="L7" s="87" t="str">
        <f>IFERROR(VLOOKUP(D7,DB!A:I,9,0),"")</f>
        <v>Latis</v>
      </c>
    </row>
    <row r="8" spans="1:16" ht="15" customHeight="1">
      <c r="A8" s="107" t="s">
        <v>39127</v>
      </c>
      <c r="B8" s="107" t="str">
        <f>IFERROR(VLOOKUP(D8,DB!A:K,11,0),"")</f>
        <v>R4</v>
      </c>
      <c r="C8" s="89">
        <v>2</v>
      </c>
      <c r="D8" s="87" t="s">
        <v>33867</v>
      </c>
      <c r="E8" s="90" t="s">
        <v>39106</v>
      </c>
      <c r="F8" s="91"/>
      <c r="G8" s="92">
        <f t="shared" ca="1" si="0"/>
        <v>45999.125079745369</v>
      </c>
      <c r="H8" s="91">
        <v>45998.995833333334</v>
      </c>
      <c r="I8" s="107" t="str">
        <f>IFERROR(VLOOKUP(D8,DB!A:F,6,0),"")</f>
        <v>SCECO</v>
      </c>
      <c r="J8" s="107" t="str">
        <f>IFERROR(VLOOKUP(D8,DB!A:G,7,0),"")</f>
        <v>Dead</v>
      </c>
      <c r="K8" s="93" t="s">
        <v>39130</v>
      </c>
      <c r="L8" s="87" t="str">
        <f>IFERROR(VLOOKUP(D8,DB!A:I,9,0),"")</f>
        <v>Latis</v>
      </c>
    </row>
    <row r="9" spans="1:16" ht="15" customHeight="1">
      <c r="A9" s="107" t="s">
        <v>39127</v>
      </c>
      <c r="B9" s="107" t="str">
        <f>IFERROR(VLOOKUP(D9,DB!A:K,11,0),"")</f>
        <v>R4</v>
      </c>
      <c r="C9" s="89">
        <v>4</v>
      </c>
      <c r="D9" s="87" t="s">
        <v>34157</v>
      </c>
      <c r="E9" s="90" t="s">
        <v>39106</v>
      </c>
      <c r="F9" s="91"/>
      <c r="G9" s="92">
        <f t="shared" ca="1" si="0"/>
        <v>45999.125079745369</v>
      </c>
      <c r="H9" s="91">
        <v>45998.995138888888</v>
      </c>
      <c r="I9" s="107" t="str">
        <f>IFERROR(VLOOKUP(D9,DB!A:F,6,0),"")</f>
        <v>SCECO</v>
      </c>
      <c r="J9" s="107" t="str">
        <f>IFERROR(VLOOKUP(D9,DB!A:G,7,0),"")</f>
        <v>Vandalized</v>
      </c>
      <c r="K9" s="93" t="s">
        <v>39131</v>
      </c>
      <c r="L9" s="87" t="str">
        <f>IFERROR(VLOOKUP(D9,DB!A:I,9,0),"")</f>
        <v>Latis</v>
      </c>
    </row>
    <row r="10" spans="1:16" ht="15" customHeight="1">
      <c r="A10" s="107" t="s">
        <v>39127</v>
      </c>
      <c r="B10" s="107" t="str">
        <f>IFERROR(VLOOKUP(D10,DB!A:K,11,0),"")</f>
        <v>R4</v>
      </c>
      <c r="C10" s="89">
        <v>3</v>
      </c>
      <c r="D10" s="87" t="s">
        <v>36247</v>
      </c>
      <c r="E10" s="90" t="s">
        <v>39106</v>
      </c>
      <c r="F10" s="91"/>
      <c r="G10" s="92">
        <f t="shared" ca="1" si="0"/>
        <v>45999.125079745369</v>
      </c>
      <c r="H10" s="91">
        <v>45999.038888888892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1</v>
      </c>
      <c r="D11" s="87" t="s">
        <v>32068</v>
      </c>
      <c r="E11" s="90" t="s">
        <v>39106</v>
      </c>
      <c r="F11" s="91"/>
      <c r="G11" s="92">
        <f t="shared" ca="1" si="0"/>
        <v>45999.125079745369</v>
      </c>
      <c r="H11" s="91">
        <v>45998.982638888891</v>
      </c>
      <c r="I11" s="107" t="str">
        <f>IFERROR(VLOOKUP(D11,DB!A:F,6,0),"")</f>
        <v>SCECO</v>
      </c>
      <c r="J11" s="107" t="str">
        <f>IFERROR(VLOOKUP(D11,DB!A:G,7,0),"")</f>
        <v>Good</v>
      </c>
      <c r="K11" s="93" t="s">
        <v>39130</v>
      </c>
      <c r="L11" s="87" t="str">
        <f>IFERROR(VLOOKUP(D11,DB!A:I,9,0),"")</f>
        <v>Latis</v>
      </c>
    </row>
    <row r="12" spans="1:16" ht="15" customHeight="1">
      <c r="A12" s="107"/>
      <c r="B12" s="107" t="str">
        <f>IFERROR(VLOOKUP(D12,DB!A:K,11,0),"")</f>
        <v/>
      </c>
      <c r="C12" s="89"/>
      <c r="D12" s="87"/>
      <c r="E12" s="90"/>
      <c r="F12" s="91"/>
      <c r="G12" s="92">
        <f t="shared" ca="1" si="0"/>
        <v>45999.125079745369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45999.125079745369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45999.125079745369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45999.125079745369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45999.125079745369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45999.125079745369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45999.125079745369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45999.125079745369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45999.125079745369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45999.125079745369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45999.125079745369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45999.125079745369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45999.125079745369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45999.125079745369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45999.125079745369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45999.125079745369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45999.125079745369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45999.125079745369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45999.125079745369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45999.125079745369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45999.125079745369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45999.125079745369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45999.125079745369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45999.125079745369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45999.125079745369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45999.125079745369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45999.125079745369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45999.125079745369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45999.125079745369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45999.125079745369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45999.125079745369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45999.125079745369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ref="G44:G107" ca="1" si="1">IFERROR(NOW()-F44,"")</f>
        <v>45999.125079745369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45999.125079745369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45999.125079745369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45999.125079745369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45999.125079745369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45999.125079745369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45999.125079745369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45999.125079745369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45999.125079745369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45999.125079745369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45999.125079745369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45999.125079745369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45999.125079745369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45999.125079745369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45999.125079745369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45999.125079745369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45999.125079745369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45999.125079745369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45999.125079745369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45999.125079745369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45999.125079745369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45999.125079745369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45999.125079745369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45999.125079745369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45999.125079745369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45999.125079745369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45999.125079745369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45999.125079745369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45999.125079745369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45999.125079745369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45999.125079745369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45999.125079745369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45999.125079745369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45999.125079745369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45999.125079745369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45999.125079745369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45999.125079745369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45999.125079745369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45999.125079745369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45999.125079745369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45999.125079745369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45999.125079745369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45999.125079745369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45999.125079745369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45999.125079745369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45999.125079745369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45999.125079745369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45999.125079745369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45999.125079745369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45999.125079745369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45999.125079745369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45999.125079745369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45999.125079745369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45999.125079745369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45999.125079745369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45999.125079745369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45999.125079745369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45999.125079745369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45999.125079745369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45999.125079745369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45999.125079745369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45999.125079745369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45999.125079745369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45999.125079745369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ref="G108:G153" ca="1" si="2">IFERROR(NOW()-F108,"")</f>
        <v>45999.125079745369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45999.125079745369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45999.125079745369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45999.125079745369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45999.125079745369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45999.125079745369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45999.125079745369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45999.125079745369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45999.125079745369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45999.125079745369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45999.125079745369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45999.125079745369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45999.125079745369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45999.125079745369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45999.125079745369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45999.125079745369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45999.125079745369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45999.125079745369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45999.125079745369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45999.125079745369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45999.125079745369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45999.125079745369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45999.125079745369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45999.125079745369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45999.125079745369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45999.125079745369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45999.125079745369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45999.125079745369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45999.125079745369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45999.125079745369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45999.125079745369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45999.125079745369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45999.125079745369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45999.125079745369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45999.125079745369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45999.125079745369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45999.125079745369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45999.125079745369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45999.125079745369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45999.125079745369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45999.125079745369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45999.125079745369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45999.125079745369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45999.125079745369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45999.125079745369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45999.125079745369</v>
      </c>
      <c r="H153" s="91"/>
      <c r="I153" s="107" t="str">
        <f>IFERROR(VLOOKUP(D153,DB!A:F,6,0),"")</f>
        <v/>
      </c>
      <c r="J153" s="107" t="str">
        <f>IFERROR(VLOOKUP(D153,DB!A:G,7,0),"")</f>
        <v/>
      </c>
      <c r="K153" s="93"/>
      <c r="L153" s="87" t="str">
        <f>IFERROR(VLOOKUP(D153,DB!A:I,9,0),"")</f>
        <v/>
      </c>
    </row>
  </sheetData>
  <dataValidations count="2">
    <dataValidation allowBlank="1" showInputMessage="1" showErrorMessage="1" sqref="E1" xr:uid="{A4F81451-56CC-4543-9497-104C4E44EE4B}"/>
    <dataValidation type="list" allowBlank="1" showInputMessage="1" showErrorMessage="1" sqref="E2:E1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tabSelected="1"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107.29301956018026</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72.93620243055193</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50.463968634256162</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17.751781134254998</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2.0175913194398163</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0.65715150463074679</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0.42591307870316086</v>
      </c>
      <c r="H8" s="38">
        <v>45998.687361111108</v>
      </c>
      <c r="I8" s="37" t="str">
        <f>IFERROR(VLOOKUP(D8,DB!A:F,6,0),"")</f>
        <v>SCECO</v>
      </c>
      <c r="J8" s="37" t="str">
        <f>IFERROR(VLOOKUP(D8,DB!A:G,7,0),"")</f>
        <v>Vandalized+Dead</v>
      </c>
      <c r="K8" s="37" t="s">
        <v>39145</v>
      </c>
      <c r="L8" s="37" t="str">
        <f>IFERROR(VLOOKUP(D8,DB!A:I,9,0),"")</f>
        <v>Latis</v>
      </c>
    </row>
    <row r="9" spans="1:13">
      <c r="A9" s="37" t="s">
        <v>39146</v>
      </c>
      <c r="B9" s="37" t="str">
        <f>IFERROR(VLOOKUP(D9,DB!A:K,11,0),"")</f>
        <v>R5</v>
      </c>
      <c r="C9" s="37">
        <v>1</v>
      </c>
      <c r="D9" s="100" t="s">
        <v>33976</v>
      </c>
      <c r="E9" s="37" t="s">
        <v>39106</v>
      </c>
      <c r="F9" s="38">
        <v>45999.058900462966</v>
      </c>
      <c r="G9" s="131">
        <f ca="1">IFERROR(NOW()-F9,"")</f>
        <v>6.6179282403027173E-2</v>
      </c>
      <c r="H9" s="38">
        <v>45999.019629629627</v>
      </c>
      <c r="I9" s="37" t="str">
        <f>IFERROR(VLOOKUP(D9,DB!A:F,6,0),"")</f>
        <v>Generator-SG</v>
      </c>
      <c r="J9" s="37" t="str">
        <f>IFERROR(VLOOKUP(D9,DB!A:G,7,0),"")</f>
        <v>Vandalized</v>
      </c>
      <c r="K9" s="37" t="s">
        <v>39147</v>
      </c>
      <c r="L9" s="37" t="str">
        <f>IFERROR(VLOOKUP(D9,DB!A:I,9,0),"")</f>
        <v>Latis</v>
      </c>
    </row>
    <row r="10" spans="1:13">
      <c r="A10" s="37"/>
      <c r="B10" s="37" t="str">
        <f>IFERROR(VLOOKUP(D10,DB!A:K,11,0),"")</f>
        <v/>
      </c>
      <c r="C10" s="37"/>
      <c r="D10" s="100"/>
      <c r="E10" s="37"/>
      <c r="F10" s="38"/>
      <c r="G10" s="131">
        <f ca="1">IFERROR(NOW()-F10,"")</f>
        <v>45999.125079745369</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45999.125079745369</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45999.125079745369</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45999.125079745369</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45999.125079745369</v>
      </c>
      <c r="H14" s="38"/>
      <c r="I14" s="37" t="str">
        <f>IFERROR(VLOOKUP(D14,DB!A:F,6,0),"")</f>
        <v/>
      </c>
      <c r="J14" s="37" t="str">
        <f>IFERROR(VLOOKUP(D14,DB!A:G,7,0),"")</f>
        <v/>
      </c>
      <c r="K14" s="37"/>
      <c r="L14" s="37" t="str">
        <f>IFERROR(VLOOKUP(D14,DB!A:I,9,0),"")</f>
        <v/>
      </c>
    </row>
    <row r="15" spans="1:13">
      <c r="A15" s="100"/>
      <c r="B15" s="100" t="str">
        <f>IFERROR(VLOOKUP(D15,DB!A:K,11,0),"")</f>
        <v/>
      </c>
      <c r="C15" s="100"/>
      <c r="D15" s="100"/>
      <c r="E15" s="100"/>
      <c r="F15" s="132"/>
      <c r="G15" s="102">
        <f ca="1">IFERROR(NOW()-F15,"")</f>
        <v>45999.125079745369</v>
      </c>
      <c r="H15" s="132"/>
      <c r="I15" s="100" t="str">
        <f>IFERROR(VLOOKUP(D15,DB!A:F,6,0),"")</f>
        <v/>
      </c>
      <c r="J15" s="100" t="str">
        <f>IFERROR(VLOOKUP(D15,DB!A:G,7,0),"")</f>
        <v/>
      </c>
      <c r="K15" s="100"/>
      <c r="L15" s="100" t="str">
        <f>IFERROR(VLOOKUP(D15,DB!A:I,9,0),"")</f>
        <v/>
      </c>
    </row>
    <row r="16" spans="1:13">
      <c r="A16" s="37"/>
      <c r="B16" s="37" t="str">
        <f>IFERROR(VLOOKUP(D16,DB!A:K,11,0),"")</f>
        <v/>
      </c>
      <c r="C16" s="37"/>
      <c r="D16" s="155"/>
      <c r="E16" s="37"/>
      <c r="F16" s="38"/>
      <c r="G16" s="131">
        <f ca="1">IFERROR(NOW()-F16,"")</f>
        <v>45999.125079745369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45999.125079745369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45999.125079745369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45999.125079745369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45999.125079745369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45999.125079745369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45999.125079745369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45999.125079745369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45999.125079745369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45999.125079745369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45999.125079745369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45999.125079745369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45999.125079745369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45999.125079745369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45999.125079745369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45999.125079745369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45999.125079745369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45999.125079745369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45999.125079745369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45999.125079745369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45999.125079745369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45999.125079745369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45999.125079745369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45999.125079745369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45999.125079745369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45999.125079745369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45999.125079745369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45999.125079745369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45999.125079745369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45999.125079745369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45999.125079745369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45999.125079745369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45999.125079745369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45999.125079745369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45999.125079745369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45999.125079745369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45999.125079745369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45999.125079745369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45999.125079745369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45999.125079745369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45999.125079745369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45999.125079745369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45999.125079745369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45999.125079745369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45999.125079745369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45999.125079745369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45999.125079745369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45999.125079745369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45999.125079745369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45999.125079745369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45999.125079745369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45999.125079745369</v>
      </c>
      <c r="H67" s="38"/>
      <c r="I67" s="37" t="str">
        <f>IFERROR(VLOOKUP(D67,DB!A:F,6,0),"")</f>
        <v/>
      </c>
      <c r="J67" s="37" t="str">
        <f>IFERROR(VLOOKUP(D67,DB!A:G,7,0),"")</f>
        <v/>
      </c>
      <c r="K67" s="37"/>
      <c r="L67" s="37"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45999.125079745369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45999.125079745369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45999.125079745369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45999.125079745369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45999.125079745369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45999.125079745369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45999.125079745369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45999.125079745369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45999.125079745369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45999.125079745369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45999.125079745369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45999.125079745369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45999.125079745369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45999.125079745369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45999.125079745369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45999.125079745369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45999.125079745369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45999.125079745369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45999.125079745369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45999.125079745369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45999.125079745369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45999.125079745369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45999.125079745369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45999.125079745369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45999.125079745369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45999.125079745369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45999.125079745369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45999.125079745369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45999.125079745369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45999.125079745369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45999.125079745369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45999.125079745369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45999.125079745369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45999.125079745369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45999.125079745369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45999.125079745369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45999.125079745369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45999.125079745369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45999.125079745369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45999.125079745369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45999.125079745369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45999.125079745369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45999.125079745369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45999.125079745369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45999.125079745369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45999.125079745369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45999.125079745369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45999.125079745369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45999.125079745369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45999.125079745369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45999.125079745369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45999.125079745369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45999.125079745369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45999.125079745369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45999.125079745369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45999.125079745369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45999.125079745369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45999.125079745369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45999.125079745369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45999.125079745369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45999.125079745369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45999.125079745369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45999.125079745369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45999.125079745369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45999.125079745369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45999.125079745369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45999.125079745369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45999.125079745369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45999.125079745369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45999.125079745369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45999.125079745369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45999.125079745369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45999.125079745369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45999.125079745369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45999.125079745369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45999.125079745369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45999.125079745369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45999.125079745369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45999.125079745369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45999.125079745369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45999.125079745369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45999.125079745369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45999.125079745369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45999.125079745369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45999.125079745369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45999.125079745369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45999.125079745369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45999.125079745369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45999.125079745369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45999.125079745369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45999.125079745369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45999.125079745369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45999.125079745369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45999.125079745369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45999.125079745369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45999.125079745369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45999.125079745369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45999.125079745369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45999.125079745369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45999.125079745369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45999.125079745369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45999.125079745369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45999.125079745369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45999.125079745369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45999.125079745369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45999.125079745369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45999.125079745369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45999.125079745369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45999.125079745369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45999.125079745369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45999.125079745369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45999.125079745369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45999.125079745369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45999.125079745369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45999.125079745369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45999.125079745369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45999.125079745369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45999.125079745369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45999.125079745369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45999.125079745369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45999.125079745369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45999.125079745369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45999.125079745369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45999.125079745369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45999.125079745369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45999.125079745369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45999.125079745369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45999.125079745369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45999.125079745369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45999.125079745369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45999.125079745369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45999.125079745369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45999.125079745369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45999.125079745369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45999.125079745369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45999.125079745369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45999.125079745369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45999.125079745369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45999.125079745369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45999.125079745369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45999.125079745369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45999.125079745369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45999.125079745369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45999.125079745369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45999.125079745369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45999.125079745369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45999.125079745369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45999.125079745369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45999.125079745369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45999.125079745369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45999.125079745369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45999.125079745369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45999.125079745369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45999.125079745369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45999.125079745369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45999.125079745369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45999.125079745369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45999.125079745369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45999.125079745369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45999.125079745369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45999.125079745369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45999.125079745369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45999.125079745369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45999.125079745369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45999.125079745369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45999.125079745369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45999.125079745369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45999.125079745369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45999.125079745369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45999.125079745369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45999.125079745369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45999.125079745369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45999.125079745369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45999.125079745369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45999.125079745369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45999.125079745369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45999.125079745369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45999.125079745369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45999.125079745369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45999.125079745369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45999.125079745369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45999.125079745369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45999.125079745369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45999.125079745369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45999.125079745369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45999.125079745369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45999.125079745369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45999.125079745369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45999.125079745369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45999.125079745369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45999.125079745369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45999.125079745369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45999.125079745369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45999.125079745369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45999.125079745369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45999.125079745369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45999.125079745369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45999.125079745369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45999.125079745369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45999.125079745369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45999.125079745369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45999.125079745369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45999.125079745369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45999.125079745369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45999.125079745369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45999.125079745369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45999.125079745369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45999.125079745369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45999.125079745369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45999.125079745369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45999.125079745369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45999.125079745369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45999.125079745369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45999.125079745369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45999.125079745369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45999.125079745369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45999.125079745369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45999.125079745369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45999.125079745369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45999.125079745369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45999.125079745369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45999.125079745369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45999.125079745369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45999.125079745369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45999.125079745369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45999.125079745369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45999.125079745369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45999.125079745369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45999.125079745369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45999.125079745369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45999.125079745369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45999.125079745369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45999.125079745369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45999.125079745369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45999.125079745369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45999.125079745369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45999.125079745369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45999.125079745369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45999.125079745369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45999.125079745369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45999.125079745369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45999.125079745369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45999.125079745369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45999.125079745369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45999.125079745369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45999.125079745369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45999.125079745369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45999.125079745369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45999.125079745369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45999.125079745369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45999.125079745369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45999.125079745369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45999.125079745369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45999.125079745369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45999.125079745369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45999.125079745369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45999.125079745369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45999.125079745369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45999.125079745369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45999.125079745369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45999.125079745369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45999.125079745369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45999.125079745369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45999.125079745369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45999.125079745369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45999.125079745369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45999.125079745369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45999.125079745369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45999.125079745369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45999.125079745369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45999.125079745369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45999.125079745369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45999.125079745369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45999.125079745369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45999.125079745369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45999.125079745369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45999.125079745369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45999.125079745369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45999.125079745369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45999.125079745369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45999.125079745369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45999.125079745369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45999.125079745369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45999.125079745369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45999.125079745369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45999.125079745369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45999.125079745369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45999.125079745369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45999.125079745369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45999.125079745369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45999.125079745369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45999.125079745369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45999.125079745369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45999.125079745369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45999.125079745369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45999.125079745369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45999.125079745369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45999.125079745369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45999.125079745369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45999.125079745369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45999.125079745369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45999.125079745369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45999.125079745369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45999.125079745369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45999.125079745369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45999.125079745369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45999.125079745369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45999.125079745369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45999.125079745369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45999.125079745369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45999.125079745369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45999.125079745369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45999.125079745369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45999.125079745369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45999.125079745369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45999.125079745369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45999.125079745369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45999.125079745369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45999.125079745369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45999.125079745369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45999.125079745369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45999.125079745369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45999.125079745369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45999.125079745369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45999.125079745369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45999.125079745369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45999.125079745369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45999.125079745369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45999.125079745369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45999.125079745369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45999.125079745369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45999.125079745369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45999.125079745369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45999.125079745369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45999.125079745369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45999.125079745369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45999.125079745369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45999.125079745369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45999.125079745369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45999.125079745369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45999.125079745369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45999.125079745369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45999.125079745369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45999.125079745369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45999.125079745369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45999.125079745369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45999.125079745369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45999.125079745369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45999.125079745369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45999.125079745369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45999.125079745369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45999.125079745369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45999.125079745369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45999.125079745369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45999.125079745369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45999.125079745369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45999.125079745369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45999.125079745369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45999.125079745369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45999.125079745369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45999.125079745369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45999.125079745369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45999.125079745369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45999.125079745369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45999.125079745369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45999.125079745369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45999.125079745369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45999.125079745369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45999.125079745369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45999.125079745369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45999.125079745369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45999.125079745369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45999.125079745369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45999.125079745369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45999.125079745369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45999.125079745369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45999.125079745369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45999.125079745369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45999.125079745369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45999.125079745369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45999.125079745369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45999.125079745369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45999.125079745369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45999.125079745369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45999.125079745369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45999.125079745369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45999.125079745369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45999.125079745369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45999.125079745369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45999.125079745369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45999.125079745369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45999.125079745369</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45999.125079745369</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2025-12-08T00:02:06Z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