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81" documentId="13_ncr:1_{F6CB121F-512D-4AA6-A0C1-0FB36C537598}" xr6:coauthVersionLast="47" xr6:coauthVersionMax="47" xr10:uidLastSave="{09873242-539F-4FA5-84C2-7BE82A600FED}"/>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<sst xmlns="http://schemas.openxmlformats.org/spreadsheetml/2006/main" count="180261" uniqueCount="39115">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</sst>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5" totalsRowShown="0" headerRowDxfId="48" dataDxfId="47" headerRowBorderDxfId="45" tableBorderDxfId="46" totalsRowBorderDxfId="44">
  <autoFilter ref="A1:L1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297.88069513889059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45960.829121064817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45960.829121064817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45960.829121064817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45960.829121064817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45960.829121064817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45960.829121064817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45960.829121064817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45960.829121064817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45960.829121064817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45960.829121064817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45960.829121064817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45960.829121064817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45960.829121064817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45960.829121064817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45960.829121064817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45960.829121064817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45960.829121064817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45960.829121064817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45960.829121064817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45960.829121064817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45960.829121064817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45960.829121064817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45960.829121064817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45960.829121064817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45960.829121064817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45960.829121064817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45960.829121064817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45960.829121064817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45960.829121064817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45960.829121064817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45960.829121064817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45960.829121064817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45960.829121064817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45960.829121064817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45960.829121064817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45960.829121064817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45960.829121064817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45960.829121064817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45960.829121064817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45960.829121064817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45960.829121064817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45960.829121064817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45960.829121064817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45960.829121064817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45960.829121064817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45960.829121064817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45960.829121064817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45960.829121064817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45960.829121064817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45960.829121064817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45960.829121064817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45960.829121064817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45960.829121064817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45960.829121064817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45960.829121064817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45960.829121064817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45960.829121064817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45960.829121064817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45960.829121064817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45960.829121064817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45960.829121064817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45960.829121064817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45960.829121064817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45960.829121064817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45960.829121064817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45960.829121064817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45960.829121064817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45960.829121064817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45960.829121064817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45960.829121064817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45960.829121064817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45960.829121064817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45960.829121064817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45960.829121064817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45960.829121064817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45960.829121064817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45960.829121064817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45960.829121064817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45960.829121064817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45960.829121064817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45960.829121064817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45960.829121064817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45960.829121064817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45960.829121064817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45960.829121064817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45960.829121064817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45960.829121064817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45960.829121064817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45960.829121064817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45960.829121064817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45960.829121064817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45960.829121064817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45960.829121064817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45960.829121064817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45960.829121064817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45960.829121064817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45960.829121064817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45960.829121064817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45960.829121064817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45960.829121064817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45960.829121064817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45960.829121064817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45960.829121064817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45960.829121064817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45960.829121064817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45960.829121064817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45960.829121064817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45960.829121064817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45960.829121064817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45960.829121064817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45960.829121064817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45960.829121064817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45960.829121064817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45960.829121064817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45960.829121064817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45960.829121064817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45960.829121064817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45960.829121064817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45960.829121064817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45960.829121064817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45960.829121064817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45960.829121064817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45960.829121064817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45960.829121064817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45960.829121064817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45960.829121064817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45960.829121064817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45960.829121064817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45960.829121064817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45960.829121064817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45960.829121064817</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45960.829121064817</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244BDAEE-A700-4D2E-B8AF-B786443C79FC}"/>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D11" sqref="D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135.82928310185525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2.087037731485907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45960.829121064817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45960.829121064817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45960.829121064817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45960.829121064817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45960.829121064817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45960.829121064817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45960.829121064817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45960.829121064817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45960.829121064817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45960.829121064817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45960.829121064817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45960.829121064817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45960.829121064817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45960.829121064817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45960.829121064817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45960.829121064817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45960.829121064817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45960.829121064817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45960.829121064817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45960.829121064817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45960.829121064817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45960.829121064817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45960.829121064817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45960.829121064817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45960.829121064817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45960.829121064817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45960.829121064817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45960.829121064817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45960.829121064817</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45960.829121064817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45960.829121064817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45960.829121064817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45960.829121064817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45960.829121064817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45960.829121064817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45960.829121064817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45960.829121064817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45960.829121064817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45960.829121064817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45960.829121064817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45960.829121064817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45960.829121064817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45960.829121064817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45960.829121064817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45960.829121064817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45960.829121064817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45960.829121064817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45960.829121064817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45960.829121064817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45960.829121064817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45960.829121064817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45960.829121064817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45960.829121064817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45960.829121064817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45960.829121064817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45960.829121064817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45960.829121064817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45960.829121064817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45960.829121064817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45960.829121064817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45960.829121064817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45960.829121064817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45960.829121064817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45960.829121064817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45960.829121064817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45960.829121064817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45960.829121064817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45960.829121064817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45960.829121064817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45960.829121064817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45960.829121064817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45960.829121064817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45960.829121064817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45960.829121064817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45960.829121064817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45960.829121064817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45960.829121064817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45960.829121064817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45960.829121064817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45960.829121064817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45960.829121064817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45960.829121064817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45960.829121064817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45960.829121064817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45960.829121064817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45960.829121064817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45960.829121064817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45960.829121064817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45960.829121064817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45960.829121064817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45960.829121064817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45960.829121064817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45960.829121064817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45960.829121064817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45960.829121064817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45960.829121064817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45960.829121064817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45960.829121064817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45960.829121064817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45960.829121064817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45960.829121064817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45960.829121064817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45960.829121064817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45960.829121064817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45960.829121064817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45960.829121064817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45960.829121064817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45960.829121064817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45960.829121064817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45960.829121064817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45960.829121064817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45960.829121064817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45960.829121064817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45960.829121064817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45960.829121064817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45960.829121064817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45960.829121064817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45960.829121064817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45960.829121064817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45960.829121064817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45960.829121064817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45960.829121064817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45960.829121064817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45960.829121064817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45960.829121064817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45960.829121064817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45960.829121064817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45960.829121064817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45960.829121064817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45960.829121064817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45960.829121064817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45960.829121064817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45960.829121064817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45960.829121064817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45960.829121064817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45960.829121064817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45960.829121064817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45960.829121064817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45960.829121064817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45960.829121064817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45960.829121064817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45960.829121064817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45960.829121064817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45960.829121064817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45960.829121064817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45960.829121064817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45960.829121064817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45960.829121064817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45960.829121064817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45960.829121064817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45960.829121064817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45960.829121064817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45960.829121064817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45960.829121064817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45960.829121064817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45960.829121064817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45960.829121064817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45960.829121064817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45960.829121064817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45960.829121064817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45960.829121064817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45960.829121064817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45960.829121064817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45960.829121064817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45960.829121064817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45960.829121064817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45960.829121064817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45960.829121064817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45960.829121064817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45960.829121064817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45960.829121064817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45960.829121064817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45960.829121064817</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abSelected="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45960.829121064817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45960.829121064817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45960.829121064817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45960.829121064817</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45960.829121064817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45960.829121064817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45960.829121064817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45960.829121064817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45960.829121064817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45960.829121064817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45960.829121064817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45960.829121064817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45960.829121064817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45960.829121064817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45960.829121064817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45960.829121064817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45960.829121064817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45960.829121064817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45960.829121064817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45960.829121064817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45960.829121064817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45960.829121064817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45960.829121064817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45960.829121064817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45960.829121064817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45960.829121064817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45960.829121064817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45960.829121064817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45960.829121064817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45960.829121064817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45960.829121064817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45960.829121064817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45960.829121064817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45960.829121064817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45960.829121064817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45960.829121064817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45960.829121064817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45960.829121064817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45960.829121064817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45960.829121064817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45960.829121064817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45960.829121064817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45960.829121064817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45960.829121064817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45960.829121064817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45960.829121064817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45960.829121064817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45960.829121064817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45960.829121064817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45960.829121064817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45960.829121064817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45960.829121064817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45960.829121064817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45960.829121064817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45960.829121064817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45960.829121064817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45960.829121064817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45960.829121064817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45960.829121064817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45960.829121064817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45960.829121064817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45960.829121064817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45960.829121064817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45960.829121064817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45960.829121064817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45960.829121064817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45960.829121064817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45960.829121064817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45960.829121064817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45960.829121064817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45960.829121064817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45960.829121064817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45960.829121064817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45960.829121064817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45960.829121064817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45960.829121064817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45960.829121064817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45960.829121064817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45960.829121064817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45960.829121064817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45960.829121064817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45960.829121064817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45960.829121064817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45960.829121064817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45960.829121064817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45960.829121064817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45960.829121064817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45960.829121064817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45960.829121064817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45960.829121064817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45960.829121064817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45960.829121064817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45960.829121064817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45960.829121064817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45960.829121064817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45960.829121064817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45960.829121064817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45960.829121064817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45960.829121064817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45960.829121064817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45960.829121064817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45960.829121064817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45960.829121064817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45960.829121064817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45960.829121064817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45960.829121064817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45960.829121064817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45960.829121064817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45960.829121064817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45960.829121064817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45960.829121064817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45960.829121064817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45960.829121064817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45960.829121064817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45960.829121064817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45960.829121064817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45960.829121064817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45960.829121064817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45960.829121064817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45960.829121064817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45960.829121064817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45960.829121064817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45960.829121064817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45960.829121064817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45960.829121064817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45960.829121064817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45960.829121064817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45960.829121064817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45960.829121064817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45960.829121064817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45960.829121064817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45960.829121064817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45960.829121064817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45960.829121064817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45960.829121064817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45960.829121064817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45960.829121064817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45960.829121064817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45960.829121064817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45960.829121064817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45960.829121064817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45960.829121064817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45960.829121064817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45960.829121064817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45960.829121064817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45960.829121064817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45960.829121064817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45960.829121064817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45960.829121064817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45960.829121064817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45960.829121064817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45960.829121064817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45960.829121064817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45960.829121064817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45960.829121064817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45960.829121064817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45960.829121064817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45960.829121064817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45960.829121064817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45960.829121064817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45960.829121064817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45960.829121064817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45960.829121064817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45960.829121064817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45960.829121064817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45960.829121064817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45960.829121064817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45960.829121064817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45960.829121064817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45960.829121064817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45960.829121064817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45960.829121064817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45960.829121064817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45960.829121064817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45960.829121064817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45960.829121064817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45960.829121064817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45960.829121064817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45960.829121064817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45960.829121064817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45960.829121064817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45960.829121064817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45960.829121064817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45960.829121064817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45960.829121064817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45960.829121064817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45960.829121064817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45960.829121064817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45960.829121064817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45960.829121064817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45960.829121064817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45960.829121064817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45960.829121064817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45960.829121064817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45960.829121064817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45960.829121064817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45960.829121064817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45960.829121064817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45960.829121064817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45960.829121064817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45960.829121064817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45960.829121064817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45960.829121064817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45960.829121064817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45960.829121064817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45960.829121064817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45960.829121064817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45960.829121064817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45960.829121064817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45960.829121064817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45960.829121064817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45960.829121064817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45960.829121064817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45960.829121064817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45960.829121064817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45960.829121064817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45960.829121064817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45960.829121064817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45960.829121064817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45960.829121064817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45960.829121064817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45960.829121064817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45960.829121064817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45960.829121064817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45960.829121064817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45960.829121064817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45960.829121064817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45960.829121064817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45960.829121064817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45960.829121064817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45960.829121064817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45960.829121064817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45960.829121064817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45960.829121064817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45960.829121064817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45960.829121064817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45960.829121064817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45960.829121064817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45960.829121064817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45960.829121064817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45960.829121064817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45960.829121064817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45960.829121064817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45960.829121064817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45960.829121064817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45960.829121064817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45960.829121064817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45960.829121064817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45960.829121064817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45960.829121064817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45960.829121064817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45960.829121064817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45960.829121064817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45960.829121064817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45960.829121064817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45960.829121064817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45960.829121064817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45960.829121064817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45960.829121064817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45960.829121064817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45960.829121064817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45960.829121064817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45960.829121064817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45960.829121064817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45960.829121064817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45960.829121064817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45960.829121064817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45960.829121064817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45960.829121064817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45960.829121064817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45960.829121064817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45960.829121064817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45960.829121064817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45960.829121064817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45960.829121064817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45960.829121064817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45960.829121064817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45960.829121064817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45960.829121064817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45960.829121064817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45960.829121064817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45960.829121064817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45960.829121064817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45960.829121064817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45960.829121064817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45960.829121064817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45960.829121064817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45960.829121064817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45960.829121064817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45960.829121064817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45960.829121064817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45960.829121064817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45960.829121064817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45960.829121064817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45960.829121064817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45960.829121064817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45960.829121064817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45960.829121064817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45960.829121064817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45960.829121064817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45960.829121064817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45960.829121064817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45960.829121064817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45960.829121064817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45960.829121064817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45960.829121064817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45960.829121064817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45960.829121064817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45960.829121064817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45960.829121064817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45960.829121064817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45960.829121064817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45960.829121064817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45960.829121064817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45960.829121064817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45960.829121064817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45960.829121064817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45960.829121064817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45960.829121064817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45960.829121064817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45960.829121064817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45960.829121064817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45960.829121064817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45960.829121064817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45960.829121064817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45960.829121064817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45960.829121064817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45960.829121064817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45960.829121064817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45960.829121064817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45960.829121064817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45960.829121064817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45960.829121064817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45960.829121064817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45960.829121064817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45960.829121064817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45960.829121064817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45960.829121064817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45960.829121064817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45960.829121064817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45960.829121064817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45960.829121064817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45960.829121064817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45960.829121064817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45960.829121064817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45960.829121064817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45960.829121064817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45960.829121064817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45960.829121064817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45960.829121064817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45960.829121064817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45960.829121064817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45960.829121064817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45960.829121064817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45960.829121064817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45960.829121064817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45960.829121064817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45960.829121064817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45960.829121064817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45960.829121064817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45960.829121064817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45960.829121064817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45960.829121064817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45960.829121064817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45960.829121064817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45960.829121064817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45960.829121064817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45960.829121064817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45960.829121064817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45960.829121064817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45960.829121064817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45960.829121064817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45960.829121064817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45960.829121064817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45960.829121064817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45960.829121064817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45960.829121064817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45960.829121064817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45960.829121064817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45960.829121064817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45960.829121064817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45960.829121064817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45960.829121064817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45960.829121064817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45960.829121064817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45960.829121064817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45960.829121064817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45960.829121064817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45960.829121064817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45960.829121064817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45960.829121064817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45960.829121064817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45960.829121064817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45960.829121064817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45960.829121064817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45960.829121064817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45960.829121064817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45960.829121064817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45960.829121064817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45960.829121064817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45960.829121064817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45960.829121064817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45960.829121064817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45960.829121064817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45960.829121064817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45960.829121064817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45960.829121064817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45960.829121064817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45960.829121064817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45960.829121064817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45960.829121064817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45960.829121064817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45960.829121064817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45960.829121064817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45960.829121064817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45960.829121064817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45960.829121064817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45960.829121064817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45960.829121064817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45960.829121064817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45960.829121064817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45960.829121064817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45960.829121064817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45960.829121064817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45960.829121064817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45960.829121064817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45960.829121064817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45960.829121064817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45960.829121064817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45960.829121064817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45960.829121064817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45960.829121064817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45960.829121064817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45960.829121064817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45960.829121064817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45960.829121064817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45960.829121064817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45960.829121064817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45960.829121064817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45960.829121064817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45960.829121064817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45960.829121064817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45960.829121064817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45960.829121064817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45960.829121064817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45960.829121064817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45960.829121064817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45960.829121064817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45960.829121064817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45960.829121064817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45960.829121064817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45960.829121064817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45960.829121064817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45960.829121064817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45960.829121064817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45960.829121064817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45960.829121064817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45960.829121064817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45960.829121064817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45960.829121064817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45960.829121064817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45960.829121064817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45960.829121064817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45960.829121064817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45960.829121064817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45960.829121064817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45960.829121064817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45960.829121064817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45960.829121064817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45960.829121064817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45960.829121064817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45960.829121064817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45960.829121064817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45960.829121064817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45960.829121064817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45960.829121064817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45960.829121064817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45960.829121064817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45960.829121064817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45960.829121064817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45960.829121064817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45960.829121064817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45960.829121064817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45960.829121064817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45960.829121064817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45960.829121064817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45960.829121064817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45960.829121064817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45960.829121064817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45960.829121064817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45960.829121064817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45960.829121064817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45960.829121064817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45960.829121064817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45960.829121064817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45960.829121064817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45960.829121064817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45960.829121064817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45960.829121064817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45960.829121064817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45960.829121064817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45960.829121064817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45960.829121064817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45960.829121064817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45960.829121064817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45960.829121064817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45960.829121064817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45960.829121064817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45960.829121064817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45960.829121064817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45960.829121064817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45960.829121064817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45960.829121064817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45960.829121064817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45960.829121064817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45960.829121064817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45960.829121064817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45960.829121064817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45960.829121064817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45960.829121064817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45960.829121064817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45960.829121064817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45960.829121064817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45960.829121064817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45960.829121064817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45960.829121064817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45960.829121064817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45960.829121064817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45960.829121064817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45960.829121064817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45960.829121064817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45960.829121064817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45960.829121064817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45960.829121064817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45960.829121064817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45960.829121064817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45960.829121064817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45960.829121064817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45960.829121064817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45960.829121064817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45960.829121064817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45960.829121064817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45960.829121064817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45960.829121064817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45960.829121064817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45960.829121064817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45960.829121064817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45960.829121064817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45960.829121064817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45960.829121064817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45960.829121064817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45960.829121064817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45960.829121064817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45960.829121064817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45960.829121064817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45960.829121064817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45960.829121064817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45960.829121064817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45960.829121064817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45960.829121064817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45960.829121064817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45960.829121064817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45960.829121064817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45960.829121064817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45960.829121064817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45960.829121064817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45960.829121064817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45960.829121064817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45960.829121064817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45960.829121064817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45960.829121064817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45960.829121064817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45960.829121064817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45960.829121064817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45960.829121064817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45960.829121064817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45960.829121064817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45960.829121064817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45960.829121064817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45960.829121064817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45960.829121064817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45960.829121064817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45960.829121064817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45960.829121064817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45960.829121064817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45960.829121064817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45960.829121064817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45960.829121064817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45960.829121064817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45960.829121064817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45960.829121064817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45960.829121064817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45960.829121064817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45960.829121064817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45960.829121064817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45960.829121064817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45960.829121064817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45960.829121064817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45960.829121064817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45960.829121064817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45960.829121064817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45960.829121064817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45960.829121064817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45960.829121064817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45960.829121064817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45960.829121064817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45960.829121064817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45960.829121064817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45960.829121064817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45960.829121064817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45960.829121064817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45960.829121064817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45960.829121064817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45960.829121064817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45960.829121064817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45960.829121064817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45960.829121064817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45960.829121064817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45960.829121064817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45960.829121064817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45960.829121064817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45960.829121064817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45960.829121064817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45960.829121064817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45960.829121064817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45960.829121064817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45960.829121064817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45960.829121064817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45960.829121064817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45960.829121064817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45960.829121064817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45960.829121064817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45960.829121064817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45960.829121064817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45960.829121064817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45960.829121064817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45960.829121064817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45960.829121064817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45960.829121064817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45960.829121064817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45960.829121064817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45960.829121064817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45960.829121064817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45960.829121064817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45960.829121064817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45960.829121064817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45960.829121064817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45960.829121064817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45960.829121064817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45960.829121064817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45960.829121064817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45960.829121064817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45960.829121064817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45960.829121064817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45960.829121064817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45960.829121064817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45960.829121064817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45960.829121064817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45960.829121064817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45960.829121064817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45960.829121064817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45960.829121064817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45960.829121064817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45960.829121064817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45960.829121064817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45960.829121064817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45960.829121064817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45960.829121064817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45960.829121064817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45960.829121064817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45960.829121064817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45960.829121064817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45960.829121064817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45960.829121064817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45960.829121064817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45960.829121064817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45960.829121064817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45960.829121064817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45960.829121064817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45960.829121064817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45960.829121064817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45960.829121064817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45960.829121064817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45960.829121064817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45960.829121064817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45960.829121064817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45960.829121064817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45960.829121064817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45960.829121064817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45960.829121064817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45960.829121064817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45960.829121064817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45960.829121064817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45960.829121064817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45960.829121064817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45960.829121064817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45960.829121064817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45960.829121064817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45960.829121064817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45960.829121064817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45960.829121064817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45960.829121064817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45960.829121064817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45960.829121064817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45960.829121064817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45960.829121064817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45960.829121064817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45960.829121064817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45960.829121064817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45960.829121064817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45960.829121064817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45960.829121064817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45960.829121064817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45960.829121064817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45960.829121064817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45960.829121064817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45960.829121064817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45960.829121064817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45960.829121064817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45960.829121064817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45960.829121064817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45960.829121064817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45960.829121064817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45960.829121064817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45960.829121064817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45960.829121064817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45960.829121064817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45960.829121064817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45960.829121064817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45960.829121064817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45960.829121064817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45960.829121064817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45960.829121064817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45960.829121064817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45960.829121064817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45960.829121064817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45960.829121064817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45960.829121064817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45960.829121064817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45960.829121064817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45960.829121064817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45960.829121064817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45960.829121064817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45960.829121064817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45960.829121064817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45960.829121064817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45960.829121064817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45960.829121064817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45960.829121064817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45960.829121064817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45960.829121064817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45960.829121064817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45960.829121064817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45960.829121064817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45960.829121064817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45960.829121064817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45960.829121064817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45960.829121064817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45960.829121064817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45960.829121064817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45960.829121064817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45960.829121064817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45960.829121064817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45960.829121064817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45960.829121064817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45960.829121064817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45960.829121064817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45960.829121064817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45960.829121064817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45960.829121064817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45960.829121064817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45960.829121064817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45960.829121064817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45960.829121064817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45960.829121064817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45960.829121064817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45960.829121064817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45960.829121064817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45960.829121064817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45960.829121064817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45960.829121064817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45960.829121064817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45960.829121064817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45960.829121064817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45960.829121064817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45960.829121064817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45960.829121064817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45960.829121064817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45960.829121064817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45960.829121064817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45960.829121064817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45960.829121064817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45960.829121064817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45960.829121064817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45960.829121064817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45960.829121064817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45960.829121064817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45960.829121064817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45960.829121064817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45960.829121064817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45960.829121064817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45960.829121064817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45960.829121064817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45960.829121064817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45960.829121064817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45960.829121064817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45960.829121064817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45960.829121064817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45960.829121064817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45960.829121064817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45960.829121064817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45960.829121064817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45960.829121064817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45960.829121064817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45960.829121064817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45960.829121064817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45960.829121064817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45960.829121064817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45960.829121064817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45960.829121064817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45960.829121064817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45960.829121064817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45960.829121064817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45960.829121064817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45960.829121064817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45960.829121064817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45960.829121064817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45960.829121064817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45960.829121064817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45960.829121064817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45960.829121064817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45960.829121064817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45960.829121064817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45960.829121064817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45960.829121064817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45960.829121064817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45960.829121064817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45960.829121064817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45960.829121064817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45960.829121064817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45960.829121064817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45960.829121064817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45960.829121064817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45960.829121064817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45960.829121064817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45960.829121064817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45960.829121064817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45960.829121064817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45960.829121064817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45960.829121064817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45960.829121064817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45960.829121064817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45960.829121064817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45960.829121064817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45960.829121064817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45960.829121064817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45960.829121064817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45960.829121064817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45960.829121064817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45960.829121064817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45960.829121064817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45960.829121064817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45960.829121064817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45960.829121064817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45960.829121064817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45960.829121064817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45960.829121064817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45960.829121064817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45960.829121064817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45960.829121064817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45960.829121064817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45960.829121064817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45960.829121064817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45960.829121064817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45960.829121064817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45960.829121064817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45960.829121064817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45960.829121064817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45960.829121064817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45960.829121064817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45960.829121064817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45960.829121064817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45960.829121064817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45960.829121064817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45960.829121064817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45960.829121064817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45960.829121064817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45960.829121064817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45960.829121064817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45960.829121064817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45960.829121064817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45960.829121064817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45960.829121064817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45960.829121064817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45960.829121064817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45960.829121064817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45960.829121064817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45960.829121064817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45960.829121064817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45960.829121064817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45960.829121064817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45960.829121064817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45960.829121064817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45960.829121064817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45960.829121064817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45960.829121064817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45960.829121064817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45960.829121064817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45960.829121064817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45960.829121064817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45960.829121064817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45960.829121064817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45960.829121064817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45960.829121064817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45960.829121064817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45960.829121064817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45960.829121064817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45960.829121064817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45960.829121064817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45960.829121064817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45960.829121064817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45960.829121064817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45960.829121064817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45960.829121064817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45960.829121064817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45960.829121064817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45960.829121064817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45960.829121064817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45960.829121064817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45960.829121064817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45960.829121064817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45960.829121064817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45960.829121064817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45960.829121064817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45960.829121064817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45960.829121064817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45960.829121064817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45960.829121064817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45960.829121064817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45960.829121064817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45960.829121064817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45960.829121064817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45960.829121064817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45960.829121064817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45960.829121064817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45960.829121064817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45960.829121064817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45960.829121064817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45960.829121064817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45960.829121064817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45960.829121064817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45960.829121064817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45960.829121064817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45960.829121064817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45960.829121064817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45960.829121064817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45960.829121064817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45960.829121064817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45960.829121064817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45960.829121064817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45960.829121064817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45960.829121064817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45960.829121064817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45960.829121064817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45960.829121064817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45960.829121064817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45960.829121064817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45960.829121064817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45960.829121064817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45960.829121064817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45960.829121064817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45960.829121064817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45960.829121064817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45960.829121064817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45960.829121064817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45960.829121064817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45960.829121064817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45960.829121064817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45960.829121064817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45960.829121064817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45960.829121064817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45960.829121064817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45960.829121064817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45960.829121064817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45960.829121064817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45960.829121064817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45960.829121064817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45960.829121064817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45960.829121064817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45960.829121064817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45960.829121064817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45960.829121064817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45960.829121064817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45960.829121064817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45960.829121064817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45960.829121064817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45960.829121064817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45960.829121064817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45960.829121064817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45960.829121064817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45960.829121064817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45960.829121064817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45960.829121064817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45960.829121064817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45960.829121064817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45960.829121064817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45960.829121064817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45960.829121064817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45960.829121064817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45960.829121064817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45960.829121064817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45960.829121064817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45960.829121064817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45960.829121064817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45960.829121064817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45960.829121064817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45960.829121064817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45960.829121064817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45960.829121064817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45960.829121064817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45960.829121064817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45960.829121064817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45960.829121064817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45960.829121064817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45960.829121064817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45960.829121064817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45960.829121064817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45960.829121064817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45960.829121064817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45960.829121064817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45960.829121064817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45960.829121064817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45960.829121064817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45960.829121064817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45960.829121064817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45960.829121064817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45960.829121064817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45960.829121064817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45960.829121064817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45960.829121064817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45960.829121064817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45960.829121064817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45960.829121064817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45960.829121064817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45960.829121064817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45960.829121064817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45960.829121064817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45960.829121064817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45960.829121064817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45960.829121064817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45960.829121064817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45960.829121064817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45960.829121064817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45960.829121064817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45960.829121064817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45960.829121064817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45960.829121064817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45960.829121064817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45960.829121064817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45960.829121064817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45960.829121064817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45960.829121064817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45960.829121064817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45960.829121064817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45960.829121064817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45960.829121064817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45960.829121064817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45960.829121064817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45960.829121064817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45960.829121064817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45960.829121064817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45960.829121064817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45960.829121064817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45960.829121064817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45960.829121064817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45960.829121064817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45960.829121064817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45960.829121064817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45960.829121064817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45960.829121064817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45960.829121064817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45960.829121064817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45960.829121064817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45960.829121064817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45960.829121064817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45960.829121064817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45960.829121064817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45960.829121064817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45960.829121064817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45960.829121064817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45960.829121064817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45960.829121064817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45960.829121064817</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5"/>
  <sheetViews>
    <sheetView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257.34840347222053</v>
      </c>
      <c r="H2" s="99">
        <v>45703.474768518521</v>
      </c>
      <c r="I2" s="99" t="str">
        <f>IFERROR(VLOOKUP(D2,DB!A:F,6,0),"")</f>
        <v>SCECO</v>
      </c>
      <c r="J2" s="99" t="str">
        <f>IFERROR(VLOOKUP(D2,DB!A:G,7,0),"")</f>
        <v>Dead</v>
      </c>
      <c r="K2" s="101" t="s">
        <v>39108</v>
      </c>
      <c r="L2" s="94" t="str">
        <f>IFERROR(VLOOKUP(D2,DB!A:I,9,0),"")</f>
        <v>Latis</v>
      </c>
    </row>
    <row r="3" spans="1:16" ht="15" customHeight="1">
      <c r="A3" s="119"/>
      <c r="B3" s="119" t="str">
        <f>IFERROR(VLOOKUP(D3,DB!A:K,11,0),"")</f>
        <v/>
      </c>
      <c r="C3" s="120"/>
      <c r="D3" s="121"/>
      <c r="E3" s="98"/>
      <c r="F3" s="123"/>
      <c r="G3" s="124">
        <f ca="1">IFERROR(NOW()-F3,"")</f>
        <v>45960.829121064817</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45960.829121064817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45960.829121064817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45960.829121064817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45960.829121064817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45960.829121064817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45960.829121064817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45960.829121064817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45960.829121064817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45960.829121064817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45960.829121064817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45960.829121064817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45960.829121064817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45960.829121064817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45960.829121064817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45960.829121064817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45960.829121064817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45960.829121064817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45960.829121064817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45960.829121064817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45960.829121064817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45960.829121064817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45960.829121064817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45960.829121064817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45960.829121064817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45960.829121064817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45960.829121064817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45960.829121064817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45960.829121064817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45960.829121064817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45960.829121064817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45960.829121064817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45960.829121064817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45960.829121064817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45960.829121064817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45960.829121064817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45960.829121064817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45960.829121064817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45960.829121064817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45960.829121064817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45960.829121064817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45960.829121064817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45960.829121064817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45960.829121064817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45960.829121064817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45960.829121064817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45960.829121064817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45960.829121064817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45960.829121064817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45960.829121064817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45960.829121064817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45960.829121064817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45960.829121064817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45960.829121064817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45960.829121064817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45960.829121064817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45960.829121064817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45960.829121064817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45960.829121064817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45960.829121064817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45960.829121064817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45960.829121064817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45960.829121064817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45960.829121064817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45960.829121064817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45960.829121064817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45960.829121064817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45960.829121064817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45960.829121064817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45960.829121064817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45960.829121064817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45960.829121064817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45960.829121064817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45960.829121064817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45960.829121064817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45960.829121064817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45960.829121064817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45960.829121064817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45960.829121064817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45960.829121064817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45960.829121064817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45960.829121064817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45960.829121064817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45960.829121064817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45960.829121064817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45960.829121064817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45960.829121064817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45960.829121064817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45960.829121064817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45960.829121064817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45960.829121064817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45960.829121064817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45960.829121064817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45960.829121064817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45960.829121064817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45960.829121064817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45960.829121064817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45960.829121064817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45960.829121064817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45960.829121064817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45960.829121064817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45960.829121064817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45960.829121064817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45960.829121064817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45960.829121064817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45960.829121064817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45960.829121064817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45960.829121064817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45960.829121064817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45960.829121064817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45960.829121064817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45960.829121064817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45960.829121064817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45960.829121064817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45960.829121064817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45960.829121064817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45960.829121064817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45960.829121064817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45960.829121064817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45960.829121064817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45960.829121064817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45960.829121064817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45960.829121064817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45960.829121064817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45960.829121064817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45960.829121064817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45960.829121064817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45960.829121064817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45960.829121064817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45960.829121064817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45960.829121064817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45960.829121064817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45960.829121064817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45960.829121064817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45960.829121064817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45960.829121064817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45960.829121064817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45960.829121064817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45960.829121064817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45960.829121064817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45960.829121064817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45960.829121064817</v>
      </c>
      <c r="H144" s="123"/>
      <c r="I144" s="119" t="str">
        <f>IFERROR(VLOOKUP(D144,DB!A:F,6,0),"")</f>
        <v/>
      </c>
      <c r="J144" s="119" t="str">
        <f>IFERROR(VLOOKUP(D144,DB!A:G,7,0),"")</f>
        <v/>
      </c>
      <c r="K144" s="125"/>
      <c r="L144" s="121" t="str">
        <f>IFERROR(VLOOKUP(D144,DB!A:I,9,0),"")</f>
        <v/>
      </c>
    </row>
    <row r="145" spans="1:12" ht="15" customHeight="1">
      <c r="A145" s="126"/>
      <c r="B145" s="126" t="str">
        <f>IFERROR(VLOOKUP(D145,DB!A:K,11,0),"")</f>
        <v/>
      </c>
      <c r="C145" s="127"/>
      <c r="D145" s="128"/>
      <c r="E145" s="129"/>
      <c r="F145" s="130"/>
      <c r="G145" s="131">
        <f ca="1">IFERROR(NOW()-F145,"")</f>
        <v>45960.829121064817</v>
      </c>
      <c r="H145" s="130"/>
      <c r="I145" s="126" t="str">
        <f>IFERROR(VLOOKUP(D145,DB!A:F,6,0),"")</f>
        <v/>
      </c>
      <c r="J145" s="126" t="str">
        <f>IFERROR(VLOOKUP(D145,DB!A:G,7,0),"")</f>
        <v/>
      </c>
      <c r="K145" s="132"/>
      <c r="L145" s="128" t="str">
        <f>IFERROR(VLOOKUP(D145,DB!A:I,9,0),"")</f>
        <v/>
      </c>
    </row>
  </sheetData>
  <dataValidations count="2">
    <dataValidation allowBlank="1" showInputMessage="1" showErrorMessage="1" sqref="E1" xr:uid="{A4F81451-56CC-4543-9497-104C4E44EE4B}"/>
    <dataValidation type="list" allowBlank="1" showInputMessage="1" showErrorMessage="1" sqref="E2:E3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39109</v>
      </c>
      <c r="B2" s="37" t="str">
        <f>IFERROR(VLOOKUP(D2,DB!A:K,11,0),"")</f>
        <v>R5</v>
      </c>
      <c r="C2" s="37">
        <v>3</v>
      </c>
      <c r="D2" s="118" t="s">
        <v>36011</v>
      </c>
      <c r="E2" s="37" t="s">
        <v>39021</v>
      </c>
      <c r="F2" s="38">
        <v>45891.832060185188</v>
      </c>
      <c r="G2" s="144">
        <f ca="1">IFERROR(NOW()-F2,"")</f>
        <v>68.997060879628407</v>
      </c>
      <c r="H2" s="38">
        <v>45891.790393518517</v>
      </c>
      <c r="I2" s="37" t="str">
        <f>IFERROR(VLOOKUP(D2,DB!A:F,6,0),"")</f>
        <v>Generator-SG</v>
      </c>
      <c r="J2" s="37" t="str">
        <f>IFERROR(VLOOKUP(D2,DB!A:G,7,0),"")</f>
        <v>Vandalized</v>
      </c>
      <c r="K2" s="37" t="s">
        <v>39110</v>
      </c>
      <c r="L2" s="37" t="str">
        <f>IFERROR(VLOOKUP(D2,DB!A:I,9,0),"")</f>
        <v>Latis</v>
      </c>
      <c r="M2" s="117"/>
    </row>
    <row r="3" spans="1:13" ht="30.75">
      <c r="A3" s="37" t="s">
        <v>39111</v>
      </c>
      <c r="B3" s="37" t="str">
        <f>IFERROR(VLOOKUP(D3,DB!A:K,11,0),"")</f>
        <v>R5</v>
      </c>
      <c r="C3" s="37">
        <v>1</v>
      </c>
      <c r="D3" s="37" t="s">
        <v>33268</v>
      </c>
      <c r="E3" s="37" t="s">
        <v>39100</v>
      </c>
      <c r="F3" s="38">
        <v>45926.188877314817</v>
      </c>
      <c r="G3" s="144">
        <f t="shared" ref="G3" ca="1" si="0">IFERROR(NOW()-F3,"")</f>
        <v>34.640243750000081</v>
      </c>
      <c r="H3" s="38">
        <v>45926.158159722225</v>
      </c>
      <c r="I3" s="37" t="str">
        <f>IFERROR(VLOOKUP(D3,DB!A:F,6,0),"")</f>
        <v>SCECO</v>
      </c>
      <c r="J3" s="37" t="str">
        <f>IFERROR(VLOOKUP(D3,DB!A:G,7,0),"")</f>
        <v>Good</v>
      </c>
      <c r="K3" s="37" t="s">
        <v>39112</v>
      </c>
      <c r="L3" s="37" t="str">
        <f>IFERROR(VLOOKUP(D3,DB!A:I,9,0),"")</f>
        <v>Latis</v>
      </c>
      <c r="M3" s="117"/>
    </row>
    <row r="4" spans="1:13" ht="48" customHeight="1">
      <c r="A4" s="152" t="s">
        <v>39113</v>
      </c>
      <c r="B4" s="152" t="str">
        <f>IFERROR(VLOOKUP(D4,DB!A:K,11,0),"")</f>
        <v>R5</v>
      </c>
      <c r="C4" s="152">
        <v>1</v>
      </c>
      <c r="D4" s="152" t="s">
        <v>34758</v>
      </c>
      <c r="E4" s="152" t="s">
        <v>39100</v>
      </c>
      <c r="F4" s="153">
        <v>45948.661111111112</v>
      </c>
      <c r="G4" s="154">
        <f ca="1">IFERROR(NOW()-F4,"")</f>
        <v>12.168009953704313</v>
      </c>
      <c r="H4" s="153">
        <v>45948.661111111112</v>
      </c>
      <c r="I4" s="152" t="str">
        <f>IFERROR(VLOOKUP(D4,DB!A:F,6,0),"")</f>
        <v>SCECO</v>
      </c>
      <c r="J4" s="152" t="str">
        <f>IFERROR(VLOOKUP(D4,DB!A:G,7,0),"")</f>
        <v>Dead</v>
      </c>
      <c r="K4" s="152" t="s">
        <v>39114</v>
      </c>
      <c r="L4" s="152" t="str">
        <f>IFERROR(VLOOKUP(D4,DB!A:I,9,0),"")</f>
        <v>Latis</v>
      </c>
    </row>
    <row r="5" spans="1:13" ht="15">
      <c r="A5" s="152"/>
      <c r="B5" s="152" t="str">
        <f>IFERROR(VLOOKUP(D5,DB!A:K,11,0),"")</f>
        <v/>
      </c>
      <c r="C5" s="152"/>
      <c r="D5" s="152"/>
      <c r="E5" s="152"/>
      <c r="F5" s="153"/>
      <c r="G5" s="154">
        <f ca="1">IFERROR(NOW()-F5,"")</f>
        <v>45960.829121064817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45960.829121064817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45960.829121064817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45960.829121064817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45960.829121064817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45960.829121064817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45960.829121064817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45960.829121064817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45960.829121064817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45960.829121064817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45960.829121064817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45960.829121064817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45960.829121064817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45960.829121064817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45960.829121064817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45960.829121064817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45960.829121064817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45960.829121064817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45960.829121064817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45960.829121064817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45960.829121064817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45960.829121064817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45960.829121064817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45960.829121064817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45960.829121064817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45960.829121064817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45960.829121064817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45960.829121064817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45960.829121064817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45960.829121064817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45960.829121064817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45960.829121064817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45960.829121064817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45960.829121064817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45960.829121064817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45960.829121064817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45960.829121064817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45960.829121064817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45960.829121064817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45960.829121064817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45960.829121064817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45960.829121064817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45960.829121064817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45960.829121064817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45960.829121064817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45960.829121064817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45960.829121064817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45960.829121064817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45960.829121064817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45960.829121064817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45960.829121064817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45960.829121064817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45960.829121064817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45960.829121064817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45960.829121064817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45960.829121064817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45960.829121064817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45960.829121064817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45960.829121064817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45960.829121064817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45960.829121064817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45960.829121064817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45960.829121064817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45960.829121064817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45960.829121064817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45960.829121064817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45960.829121064817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45960.829121064817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45960.829121064817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45960.829121064817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45960.829121064817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45960.829121064817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45960.829121064817</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45960.829121064817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45960.829121064817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45960.829121064817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45960.829121064817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45960.829121064817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45960.829121064817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45960.829121064817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45960.829121064817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45960.829121064817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45960.829121064817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45960.829121064817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45960.829121064817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45960.829121064817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45960.829121064817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45960.829121064817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45960.829121064817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45960.829121064817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45960.829121064817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45960.829121064817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45960.829121064817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45960.829121064817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45960.829121064817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45960.829121064817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45960.829121064817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45960.829121064817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45960.829121064817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45960.829121064817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45960.829121064817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45960.829121064817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45960.829121064817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45960.829121064817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45960.829121064817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45960.829121064817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45960.829121064817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45960.829121064817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45960.829121064817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45960.829121064817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45960.829121064817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45960.829121064817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45960.829121064817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45960.829121064817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45960.829121064817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45960.829121064817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45960.829121064817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45960.829121064817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45960.829121064817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45960.829121064817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45960.829121064817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45960.829121064817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45960.829121064817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45960.829121064817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45960.829121064817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45960.829121064817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45960.829121064817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45960.829121064817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45960.829121064817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45960.829121064817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45960.829121064817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45960.829121064817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45960.829121064817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45960.829121064817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45960.829121064817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45960.829121064817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45960.829121064817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45960.829121064817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45960.829121064817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45960.829121064817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45960.829121064817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45960.829121064817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45960.829121064817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45960.829121064817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45960.829121064817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45960.829121064817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45960.829121064817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45960.829121064817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45960.829121064817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45960.829121064817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45960.829121064817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45960.829121064817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45960.829121064817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45960.829121064817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45960.829121064817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45960.829121064817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45960.829121064817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45960.829121064817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45960.829121064817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45960.829121064817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45960.829121064817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45960.829121064817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45960.829121064817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45960.829121064817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45960.829121064817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45960.829121064817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45960.829121064817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45960.829121064817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45960.829121064817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45960.829121064817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45960.829121064817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45960.829121064817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45960.829121064817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45960.829121064817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45960.829121064817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45960.829121064817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45960.829121064817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45960.829121064817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45960.829121064817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45960.829121064817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45960.829121064817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45960.829121064817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45960.829121064817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45960.829121064817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45960.829121064817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45960.829121064817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45960.829121064817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45960.829121064817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45960.829121064817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45960.829121064817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45960.829121064817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45960.829121064817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45960.829121064817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45960.829121064817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45960.829121064817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45960.829121064817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45960.829121064817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45960.829121064817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45960.829121064817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45960.829121064817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45960.829121064817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45960.829121064817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45960.829121064817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45960.829121064817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45960.829121064817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45960.829121064817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45960.829121064817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45960.829121064817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45960.829121064817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45960.829121064817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45960.829121064817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45960.829121064817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45960.829121064817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45960.829121064817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45960.829121064817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45960.829121064817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45960.829121064817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45960.829121064817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45960.829121064817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45960.829121064817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45960.829121064817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45960.829121064817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45960.829121064817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45960.829121064817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45960.829121064817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45960.829121064817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45960.829121064817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45960.829121064817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45960.829121064817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45960.829121064817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45960.829121064817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45960.829121064817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45960.829121064817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45960.829121064817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45960.829121064817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45960.829121064817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45960.829121064817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45960.829121064817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45960.829121064817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45960.829121064817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45960.829121064817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45960.829121064817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45960.829121064817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45960.829121064817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45960.829121064817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45960.829121064817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45960.829121064817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45960.829121064817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45960.829121064817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45960.829121064817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45960.829121064817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45960.829121064817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45960.829121064817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45960.829121064817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45960.829121064817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45960.829121064817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45960.829121064817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45960.829121064817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45960.829121064817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45960.829121064817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45960.829121064817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45960.829121064817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45960.829121064817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45960.829121064817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45960.829121064817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45960.829121064817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45960.829121064817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45960.829121064817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45960.829121064817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45960.829121064817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45960.829121064817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45960.829121064817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45960.829121064817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45960.829121064817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45960.829121064817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45960.829121064817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45960.829121064817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45960.829121064817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45960.829121064817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45960.829121064817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45960.829121064817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45960.829121064817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45960.829121064817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45960.829121064817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45960.829121064817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45960.829121064817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45960.829121064817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45960.829121064817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45960.829121064817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45960.829121064817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45960.829121064817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45960.829121064817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45960.829121064817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45960.829121064817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45960.829121064817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45960.829121064817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45960.829121064817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45960.829121064817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45960.829121064817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45960.829121064817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45960.829121064817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45960.829121064817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45960.829121064817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45960.829121064817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45960.829121064817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45960.829121064817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45960.829121064817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45960.829121064817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45960.829121064817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45960.829121064817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45960.829121064817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45960.829121064817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45960.829121064817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45960.829121064817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45960.829121064817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45960.829121064817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45960.829121064817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45960.829121064817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45960.829121064817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45960.829121064817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45960.829121064817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45960.829121064817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45960.829121064817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45960.829121064817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45960.829121064817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45960.829121064817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45960.829121064817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45960.829121064817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45960.829121064817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45960.829121064817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45960.829121064817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45960.829121064817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45960.829121064817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45960.829121064817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45960.829121064817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45960.829121064817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45960.829121064817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45960.829121064817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45960.829121064817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45960.829121064817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45960.829121064817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45960.829121064817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45960.829121064817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45960.829121064817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45960.829121064817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45960.829121064817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45960.829121064817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45960.829121064817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45960.829121064817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45960.829121064817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45960.829121064817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45960.829121064817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45960.829121064817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45960.829121064817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45960.829121064817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45960.829121064817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45960.829121064817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45960.829121064817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45960.829121064817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45960.829121064817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45960.829121064817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45960.829121064817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45960.829121064817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45960.829121064817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45960.829121064817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45960.829121064817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45960.829121064817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45960.829121064817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45960.829121064817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45960.829121064817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45960.829121064817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45960.829121064817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45960.829121064817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45960.829121064817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45960.829121064817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45960.829121064817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45960.829121064817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45960.829121064817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45960.829121064817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45960.829121064817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45960.829121064817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45960.829121064817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45960.829121064817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45960.829121064817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45960.829121064817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45960.829121064817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45960.829121064817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45960.829121064817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45960.829121064817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45960.829121064817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45960.829121064817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45960.829121064817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45960.829121064817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45960.829121064817</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45960.829121064817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45960.829121064817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45960.829121064817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45960.829121064817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45960.829121064817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45960.829121064817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45960.829121064817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45960.829121064817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45960.829121064817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45960.829121064817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45960.829121064817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45960.829121064817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45960.829121064817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45960.829121064817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45960.829121064817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45960.829121064817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45960.829121064817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45960.829121064817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45960.829121064817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45960.829121064817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45960.829121064817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45960.829121064817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45960.829121064817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45960.829121064817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45960.829121064817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45960.829121064817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45960.829121064817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45960.829121064817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45960.829121064817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45960.829121064817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45960.829121064817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45960.829121064817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45960.829121064817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45960.829121064817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45960.829121064817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45960.829121064817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45960.829121064817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45960.829121064817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45960.829121064817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45960.829121064817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45960.829121064817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45960.829121064817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45960.829121064817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45960.829121064817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45960.829121064817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45960.829121064817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45960.829121064817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45960.829121064817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45960.829121064817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45960.829121064817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45960.829121064817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45960.829121064817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45960.829121064817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45960.829121064817</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2025-10-30T16:55:01Z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