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59" documentId="120_S{2AC9BD13-BADA-5192-A53E-5A8FF88502F6}" xr6:coauthVersionLast="47" xr6:coauthVersionMax="47" xr10:uidLastSave="{819A350E-6E68-4FAD-BB6E-833EF711CC7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<sst xmlns="http://schemas.openxmlformats.org/spreadsheetml/2006/main" count="180281" uniqueCount="39125">
  <si>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</si>
  <si>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</si>
  <si>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</si>
  <si>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</si>
  <si>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</si>
  <si>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</si>
  <si>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</si>
  <si>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</si>
  <si>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</si>
  <si>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</si>
  <si>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</si>
  <si>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</si>
  <si>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</si>
  <si>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</si>
  <si>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</si>
  <si>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</si>
  <si>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</si>
  <si>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</si>
  <si>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</si>
  <si>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</si>
  <si>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</si>
  <si>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</si>
  <si>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</si>
  <si>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</si>
  <si>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</si>
  <si>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</si>
  <si>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</si>
  <si>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</si>
  <si>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</si>
  <si>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</si>
  <si>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</si>
  <si>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</si>
  <si>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</si>
  <si>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</si>
  <si>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</si>
  <si>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</si>
  <si>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</si>
  <si>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</si>
  <si>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</si>
  <si>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</si>
  <si>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</si>
  <si>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</si>
  <si>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</si>
  <si>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</si>
  <si>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</si>
  <si>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</si>
  <si>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</si>
  <si>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</si>
  <si>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</si>
  <si>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</si>
  <si>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</si>
  <si>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</si>
  <si>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</si>
  <si>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</si>
  <si>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</si>
  <si>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</si>
  <si>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</si>
  <si>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</si>
  <si>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</si>
  <si>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</si>
  <si>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</si>
  <si>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</si>
  <si>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</si>
  <si>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</si>
  <si>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</si>
  <si>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</si>
  <si>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</si>
  <si>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</si>
  <si>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</si>
  <si>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</si>
  <si>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</si>
  <si>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</si>
  <si>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</si>
  <si>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</si>
  <si>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</si>
  <si>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</si>
  <si>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</si>
  <si>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</si>
  <si>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</si>
  <si>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</si>
  <si>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</si>
  <si>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</si>
  <si>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</si>
  <si>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</si>
  <si>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</si>
  <si>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</si>
  <si>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</si>
  <si>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</si>
  <si>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</si>
  <si>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</si>
  <si>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</si>
  <si>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</si>
  <si>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</si>
  <si>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</si>
  <si>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</si>
  <si>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</si>
  <si>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</si>
  <si>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</si>
  <si>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</si>
  <si>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</si>
  <si>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</si>
  <si>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</si>
  <si>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</si>
  <si>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</si>
  <si>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</si>
  <si>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</si>
  <si>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</si>
  <si>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</si>
  <si>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</si>
  <si>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</si>
  <si>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</si>
  <si>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</si>
  <si>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</si>
  <si>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</si>
  <si>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</si>
  <si>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</si>
  <si>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</si>
  <si>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</si>
  <si>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</si>
  <si>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</si>
  <si>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</si>
  <si>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</si>
  <si>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</si>
  <si>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</si>
  <si>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</si>
  <si>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</si>
  <si>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</si>
  <si>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</si>
  <si>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</si>
  <si>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</si>
  <si>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</si>
  <si>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</si>
  <si>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</si>
  <si>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</si>
  <si>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</si>
  <si>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</si>
  <si>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</si>
  <si>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</si>
  <si>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</si>
  <si>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</si>
  <si>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</si>
  <si>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</si>
  <si>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</si>
  <si>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</si>
  <si>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</si>
  <si>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</si>
  <si>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</si>
  <si>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</si>
  <si>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</si>
  <si>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</si>
  <si>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</si>
  <si>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</si>
  <si>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</si>
  <si>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</si>
  <si>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</si>
  <si>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</si>
  <si>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</si>
  <si>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</si>
  <si>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</si>
  <si>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</si>
  <si>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</si>
  <si>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</si>
  <si>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</si>
  <si>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</si>
  <si>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</si>
  <si>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</si>
  <si>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</si>
  <si>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</si>
  <si>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</si>
  <si>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</si>
  <si>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</si>
  <si>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</si>
  <si>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</si>
  <si>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</si>
  <si>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</si>
  <si>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</si>
  <si>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</si>
  <si>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</si>
  <si>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</si>
  <si>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</si>
  <si>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</si>
  <si>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</si>
  <si>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</si>
  <si>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</si>
  <si>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</si>
  <si>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</si>
  <si>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</si>
  <si>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</si>
  <si>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</si>
  <si>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</si>
  <si>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</si>
  <si>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</si>
  <si>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</si>
  <si>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</si>
  <si>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</si>
  <si>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</si>
  <si>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</si>
  <si>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</si>
  <si>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</si>
  <si>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</si>
  <si>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</si>
  <si>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</si>
  <si>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</si>
  <si>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</si>
  <si>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</si>
  <si>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</si>
  <si>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</si>
  <si>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</si>
  <si>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</si>
  <si>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</si>
  <si>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</si>
  <si>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</si>
  <si>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</si>
  <si>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</si>
  <si>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</si>
  <si>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</si>
  <si>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</si>
  <si>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</si>
  <si>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</si>
  <si>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</si>
  <si>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</si>
  <si>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</si>
  <si>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</si>
  <si>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</si>
  <si>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</si>
  <si>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</si>
  <si>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</si>
  <si>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</si>
  <si>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</si>
  <si>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</si>
  <si>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</si>
  <si>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</si>
  <si>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</si>
  <si>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</si>
  <si>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</si>
  <si>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</si>
  <si>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</si>
  <si>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</si>
  <si>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</si>
  <si>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</si>
  <si>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</si>
  <si>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</si>
  <si>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</si>
  <si>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</si>
  <si>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</si>
  <si>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</si>
  <si>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</si>
  <si>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</si>
  <si>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</si>
  <si>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</si>
  <si>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</si>
  <si>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</si>
  <si>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</si>
  <si>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</si>
  <si>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</si>
  <si>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</si>
  <si>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</si>
  <si>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</si>
  <si>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</si>
  <si>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</si>
  <si>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</si>
  <si>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</si>
  <si>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</si>
  <si>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</si>
  <si>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</si>
  <si>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</si>
  <si>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</si>
  <si>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</si>
  <si>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</si>
  <si>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</si>
  <si>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</si>
  <si>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</si>
  <si>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</si>
  <si>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</si>
  <si>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</si>
  <si>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</si>
  <si>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</si>
  <si>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</si>
  <si>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</si>
  <si>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</si>
  <si>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</si>
  <si>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</si>
  <si>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</si>
  <si>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</si>
  <si>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</si>
  <si>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</si>
  <si>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</si>
  <si>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</si>
  <si>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</si>
  <si>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</si>
  <si>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</si>
  <si>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</si>
  <si>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</si>
  <si>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</si>
  <si>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</si>
  <si>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</si>
  <si>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</si>
  <si>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</si>
  <si>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</si>
  <si>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</si>
  <si>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</si>
  <si>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</si>
  <si>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</si>
  <si>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</si>
  <si>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</si>
  <si>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</si>
  <si>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</si>
  <si>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</si>
  <si>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</si>
  <si>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</si>
  <si>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</si>
  <si>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</si>
  <si>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</si>
  <si>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</si>
  <si>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</si>
  <si>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</si>
  <si>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</si>
  <si>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</si>
  <si>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</si>
  <si>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</si>
  <si>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</si>
  <si>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</si>
  <si>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</si>
  <si>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</si>
  <si>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</si>
  <si>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</si>
  <si>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</si>
  <si>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</si>
  <si>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</si>
  <si>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</si>
  <si>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</si>
  <si>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</si>
  <si>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</si>
  <si>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</si>
  <si>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</si>
  <si>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</si>
  <si>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</si>
  <si>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</si>
  <si>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</si>
  <si>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</si>
  <si>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</si>
  <si>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</si>
  <si>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</si>
  <si>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</si>
  <si>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</si>
  <si>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</si>
  <si>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</si>
  <si>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</si>
  <si>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</si>
  <si>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</si>
  <si>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</si>
  <si>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</si>
  <si>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</si>
  <si>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</si>
  <si>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</si>
  <si>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</si>
  <si>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</si>
  <si>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</si>
  <si>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</si>
  <si>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</si>
  <si>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</si>
  <si>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</si>
  <si>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</si>
  <si>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</si>
  <si>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</si>
  <si>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</si>
  <si>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</si>
  <si>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</si>
  <si>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</si>
  <si>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</si>
  <si>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</si>
  <si>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</si>
  <si>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</si>
  <si>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</si>
  <si>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</si>
  <si>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</si>
  <si>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</si>
  <si>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</si>
  <si>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</si>
  <si>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</si>
  <si>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</si>
  <si>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</si>
  <si>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</si>
  <si>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</si>
  <si>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</si>
  <si>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</si>
  <si>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</si>
  <si>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</si>
  <si>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</si>
  <si>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</si>
  <si>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</si>
  <si>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</si>
  <si>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</si>
  <si>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</si>
  <si>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</si>
  <si>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</si>
  <si>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</si>
  <si>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</si>
  <si>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</si>
  <si>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</si>
  <si>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</si>
  <si>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</si>
  <si>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</si>
  <si>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</si>
  <si>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</si>
  <si>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</si>
  <si>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</si>
  <si>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</si>
  <si>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</si>
  <si>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</si>
  <si>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</si>
  <si>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</si>
  <si>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</si>
  <si>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</si>
  <si>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</si>
  <si>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</si>
  <si>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</si>
  <si>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</si>
  <si>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</si>
  <si>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</si>
  <si>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</si>
  <si>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</si>
  <si>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</si>
  <si>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</si>
  <si>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</si>
  <si>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</si>
  <si>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</si>
  <si>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</si>
  <si>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</si>
  <si>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</si>
  <si>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</si>
  <si>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</si>
  <si>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</si>
  <si>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</si>
  <si>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</si>
  <si>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</si>
  <si>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</si>
  <si>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</si>
  <si>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</si>
  <si>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</si>
  <si>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</si>
  <si>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</si>
  <si>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</si>
  <si>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</si>
  <si>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</si>
  <si>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</si>
  <si>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</si>
  <si>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</si>
  <si>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</si>
  <si>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</si>
  <si>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</si>
  <si>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</si>
  <si>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</si>
  <si>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</si>
  <si>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</si>
  <si>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</si>
  <si>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</si>
  <si>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</si>
  <si>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</si>
  <si>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</si>
  <si>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</si>
  <si>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</si>
  <si>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</si>
  <si>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</si>
  <si>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</si>
  <si>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</si>
  <si>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</si>
  <si>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</si>
  <si>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</si>
  <si>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</si>
  <si>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</si>
  <si>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</si>
  <si>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</si>
  <si>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</si>
  <si>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</si>
  <si>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</si>
  <si>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</si>
  <si>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</si>
  <si>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</si>
  <si>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</si>
  <si>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</si>
  <si>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</si>
  <si>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</si>
  <si>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</si>
  <si>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</si>
  <si>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</si>
  <si>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</si>
  <si>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</si>
  <si>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</si>
  <si>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</si>
  <si>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</si>
  <si>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</si>
  <si>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</si>
  <si>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</si>
  <si>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</si>
  <si>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</si>
  <si>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</si>
  <si>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</si>
  <si>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</si>
  <si>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</si>
  <si>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</si>
  <si>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</si>
  <si>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</si>
  <si>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</si>
  <si>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</si>
  <si>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</si>
  <si>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</si>
  <si>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</si>
  <si>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</si>
  <si>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</si>
  <si>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</si>
  <si>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</si>
  <si>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</si>
  <si>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</si>
  <si>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</si>
  <si>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</si>
  <si>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</si>
  <si>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</si>
  <si>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</si>
  <si>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</si>
  <si>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</si>
  <si>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</si>
  <si>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</si>
  <si>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</si>
  <si>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</si>
  <si>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</si>
  <si>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</si>
  <si>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</si>
  <si>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</si>
  <si>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</si>
  <si>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</si>
  <si>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</si>
  <si>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</si>
  <si>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</si>
  <si>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</si>
  <si>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</si>
  <si>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</si>
  <si>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</si>
  <si>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</si>
  <si>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</si>
  <si>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</si>
  <si>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</si>
  <si>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</si>
  <si>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</si>
  <si>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</si>
  <si>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</si>
  <si>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</si>
  <si>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</si>
  <si>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</si>
  <si>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</si>
  <si>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</si>
  <si>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</si>
  <si>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</si>
  <si>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</si>
  <si>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</si>
  <si>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</si>
  <si>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</si>
  <si>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</si>
  <si>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</si>
  <si>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</si>
  <si>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</si>
  <si>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</si>
  <si>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</si>
  <si>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</si>
  <si>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</si>
  <si>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</si>
  <si>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</si>
  <si>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</si>
  <si>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</si>
  <si>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</si>
  <si>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</si>
  <si>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</si>
  <si>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</si>
  <si>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</si>
  <si>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</si>
  <si>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</si>
  <si>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</si>
  <si>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</si>
  <si>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</si>
  <si>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</si>
  <si>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</si>
  <si>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</si>
  <si>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</si>
  <si>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</si>
  <si>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</si>
  <si>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</si>
  <si>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</si>
  <si>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</si>
  <si>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</si>
  <si>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</si>
  <si>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</si>
  <si>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</si>
  <si>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</si>
  <si>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</si>
  <si>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</si>
  <si>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</si>
  <si>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</si>
  <si>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</si>
  <si>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</si>
  <si>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</si>
  <si>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</si>
  <si>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</si>
  <si>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</si>
  <si>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</si>
  <si>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</si>
  <si>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</si>
  <si>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</si>
  <si>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</si>
  <si>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</si>
  <si>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</si>
  <si>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</si>
  <si>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</si>
  <si>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</si>
  <si>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</si>
  <si>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</si>
  <si>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</si>
  <si>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</si>
  <si>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</si>
  <si>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</si>
  <si>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</si>
  <si>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</si>
  <si>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</si>
  <si>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</si>
  <si>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</si>
  <si>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</si>
  <si>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</si>
  <si>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</si>
  <si>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</si>
  <si>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</si>
  <si>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</si>
  <si>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</si>
  <si>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</si>
  <si>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</si>
  <si>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</si>
  <si>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</si>
  <si>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</si>
  <si>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</si>
  <si>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</si>
  <si>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</si>
  <si>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</si>
  <si>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</si>
  <si>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</si>
  <si>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</si>
  <si>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</si>
  <si>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</si>
  <si>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</si>
  <si>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</si>
  <si>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</si>
  <si>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</si>
  <si>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</si>
  <si>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</si>
  <si>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</si>
  <si>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</si>
  <si>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</si>
  <si>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</si>
  <si>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</si>
  <si>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</si>
  <si>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</si>
  <si>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</si>
  <si>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</si>
  <si>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</si>
  <si>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</si>
  <si>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</si>
  <si>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</si>
  <si>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</si>
  <si>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</si>
  <si>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</si>
  <si>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</si>
  <si>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</si>
  <si>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</si>
  <si>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</si>
  <si>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</si>
  <si>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</si>
  <si>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</si>
  <si>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</si>
  <si>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</si>
  <si>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</si>
  <si>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</si>
  <si>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</si>
  <si>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</si>
  <si>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</si>
  <si>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</si>
  <si>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</si>
  <si>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</si>
  <si>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</si>
  <si>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</si>
  <si>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</si>
  <si>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</si>
  <si>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</si>
  <si>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</si>
  <si>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</si>
  <si>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</si>
  <si>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</si>
  <si>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</si>
  <si>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</si>
  <si>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</si>
  <si>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</si>
  <si>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</si>
  <si>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</si>
  <si>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</si>
  <si>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</si>
  <si>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</si>
  <si>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</si>
  <si>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</si>
  <si>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</si>
  <si>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</si>
  <si>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</si>
  <si>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</si>
  <si>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</si>
  <si>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</si>
  <si>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</si>
  <si>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</si>
  <si>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</si>
  <si>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</si>
  <si>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</si>
  <si>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</si>
  <si>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</si>
  <si>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</si>
  <si>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</si>
  <si>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</si>
  <si>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</si>
  <si>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</si>
  <si>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</si>
  <si>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</si>
  <si>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</si>
  <si>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</si>
  <si>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</si>
  <si>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</si>
  <si>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</si>
  <si>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</si>
  <si>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</si>
  <si>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</si>
  <si>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</si>
  <si>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</si>
  <si>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</si>
  <si>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</si>
  <si>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</si>
  <si>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</si>
  <si>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</si>
  <si>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</si>
  <si>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</si>
  <si>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</si>
  <si>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</si>
  <si>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</si>
  <si>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</si>
  <si>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</si>
  <si>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</si>
  <si>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</si>
  <si>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</si>
  <si>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</si>
  <si>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</si>
  <si>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</si>
  <si>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</si>
  <si>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</si>
  <si>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</si>
  <si>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</si>
  <si>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</si>
  <si>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</si>
  <si>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</si>
  <si>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</si>
  <si>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</si>
  <si>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</si>
  <si>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</si>
  <si>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</si>
  <si>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</si>
  <si>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</si>
  <si>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</si>
  <si>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</si>
  <si>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</si>
  <si>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</si>
  <si>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</si>
  <si>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</si>
  <si>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</si>
  <si>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</si>
  <si>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</si>
  <si>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</si>
  <si>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</si>
  <si>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</si>
  <si>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</si>
  <si>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</si>
  <si>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</si>
  <si>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</si>
  <si>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</si>
  <si>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</si>
  <si>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</si>
  <si>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</si>
  <si>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</si>
  <si>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</si>
  <si>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</si>
  <si>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</si>
  <si>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</si>
  <si>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</si>
  <si>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</si>
  <si>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</si>
  <si>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</si>
  <si>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</si>
  <si>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</si>
  <si>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</si>
  <si>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</si>
  <si>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</si>
  <si>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</si>
  <si>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</si>
  <si>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</si>
  <si>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</si>
  <si>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</si>
  <si>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</si>
  <si>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</si>
  <si>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</si>
  <si>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</si>
  <si>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</si>
  <si>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</si>
  <si>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</si>
  <si>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</si>
  <si>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</si>
  <si>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</si>
  <si>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</si>
  <si>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</si>
  <si>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</si>
  <si>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</si>
  <si>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</si>
  <si>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</si>
  <si>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</si>
  <si>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</si>
  <si>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</si>
  <si>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</si>
  <si>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</si>
  <si>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</si>
  <si>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</si>
  <si>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</si>
  <si>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</si>
  <si>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</si>
  <si>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</si>
  <si>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</si>
  <si>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</si>
  <si>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</si>
  <si>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</si>
  <si>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</si>
  <si>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</si>
  <si>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</si>
  <si>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</si>
  <si>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</si>
  <si>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</si>
  <si>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</si>
  <si>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</si>
  <si>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</si>
  <si>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</si>
  <si>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</si>
  <si>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</si>
  <si>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</si>
  <si>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</si>
  <si>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</si>
  <si>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</si>
  <si>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</si>
  <si>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</si>
  <si>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</si>
  <si>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</si>
  <si>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</si>
  <si>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</si>
  <si>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</si>
  <si>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</si>
  <si>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</si>
  <si>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</si>
  <si>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</si>
  <si>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</si>
  <si>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</si>
  <si>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</si>
  <si>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</si>
  <si>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</si>
  <si>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</si>
  <si>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</si>
  <si>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</si>
  <si>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</si>
  <si>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</si>
  <si>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</si>
  <si>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</si>
  <si>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</si>
  <si>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</si>
  <si>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</si>
  <si>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</si>
  <si>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</si>
  <si>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</si>
  <si>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</si>
  <si>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</si>
  <si>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</si>
  <si>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</si>
  <si>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</si>
  <si>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</si>
  <si>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</si>
  <si>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</si>
  <si>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</si>
  <si>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</si>
  <si>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</si>
  <si>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</si>
  <si>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</si>
  <si>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</si>
  <si>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</si>
  <si>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</si>
  <si>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</si>
  <si>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</si>
  <si>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</si>
  <si>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</si>
  <si>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</si>
  <si>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</si>
  <si>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</si>
  <si>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</si>
  <si>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</si>
  <si>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</si>
  <si>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</si>
  <si>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</si>
  <si>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</si>
  <si>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</si>
  <si>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</si>
  <si>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</si>
  <si>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</si>
  <si>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</si>
  <si>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</si>
  <si>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</si>
  <si>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</si>
  <si>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</si>
  <si>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</si>
  <si>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</si>
  <si>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</si>
  <si>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</si>
  <si>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</si>
  <si>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</si>
  <si>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</si>
  <si>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</si>
  <si>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</si>
  <si>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</si>
  <si>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</si>
  <si>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</si>
  <si>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</si>
  <si>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</si>
  <si>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</si>
  <si>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</si>
  <si>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</si>
  <si>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</si>
  <si>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</si>
  <si>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</si>
  <si>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</si>
  <si>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</si>
  <si>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</si>
  <si>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</si>
  <si>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</si>
  <si>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</si>
  <si>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</si>
  <si>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</si>
  <si>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</si>
  <si>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</si>
  <si>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</si>
  <si>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</si>
  <si>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</si>
  <si>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</si>
  <si>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</si>
  <si>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</si>
  <si>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</si>
  <si>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</si>
  <si>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</si>
  <si>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</si>
  <si>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</si>
  <si>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</si>
  <si>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</si>
  <si>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</si>
  <si>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</si>
  <si>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</si>
  <si>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</si>
  <si>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</si>
  <si>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</si>
  <si>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</si>
  <si>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</si>
  <si>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</si>
  <si>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</si>
  <si>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</si>
  <si>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</si>
  <si>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</si>
  <si>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</si>
  <si>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</si>
  <si>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</si>
  <si>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</si>
  <si>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</si>
  <si>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</si>
  <si>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</si>
  <si>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</si>
  <si>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</si>
  <si>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</si>
  <si>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</si>
  <si>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</si>
  <si>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</si>
  <si>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</si>
  <si>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</si>
  <si>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</si>
  <si>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</si>
  <si>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</si>
  <si>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</si>
  <si>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</si>
  <si>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</si>
  <si>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</si>
  <si>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</si>
  <si>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</si>
  <si>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</si>
  <si>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</si>
  <si>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</si>
  <si>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</si>
  <si>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</si>
  <si>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</si>
  <si>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</si>
  <si>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</si>
  <si>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</si>
  <si>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</si>
  <si>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</si>
  <si>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</si>
  <si>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</si>
  <si>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</si>
  <si>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</si>
  <si>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</si>
  <si>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</si>
  <si>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</si>
  <si>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</si>
  <si>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</si>
  <si>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</si>
  <si>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</si>
  <si>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</si>
  <si>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</si>
  <si>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</si>
  <si>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</si>
  <si>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</si>
  <si>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</si>
  <si>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</si>
  <si>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</si>
  <si>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</si>
  <si>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</si>
  <si>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</si>
  <si>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</si>
  <si>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</si>
  <si>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</si>
  <si>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</si>
  <si>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</si>
  <si>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</si>
  <si>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</si>
  <si>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</si>
  <si>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</si>
  <si>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</si>
  <si>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</si>
  <si>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</si>
  <si>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</si>
  <si>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</si>
  <si>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</si>
  <si>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</si>
  <si>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</si>
  <si>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</si>
  <si>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</si>
  <si>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</si>
  <si>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</si>
  <si>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</si>
  <si>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</si>
  <si>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</si>
  <si>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</si>
  <si>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</si>
  <si>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</si>
  <si>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</si>
  <si>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</si>
  <si>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</si>
  <si>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</si>
  <si>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</si>
  <si>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</si>
  <si>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</si>
  <si>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</si>
  <si>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</si>
  <si>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</si>
  <si>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</si>
  <si>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</si>
  <si>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</si>
  <si>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</si>
  <si>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</si>
  <si>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</si>
  <si>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</si>
  <si>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</si>
  <si>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</si>
  <si>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</si>
  <si>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</si>
  <si>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</si>
  <si>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</si>
  <si>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</si>
  <si>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</si>
  <si>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</si>
  <si>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</si>
  <si>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</si>
  <si>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</si>
  <si>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</si>
  <si>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</si>
  <si>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</si>
  <si>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</si>
  <si>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</si>
  <si>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</si>
  <si>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</si>
  <si>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</si>
  <si>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</si>
  <si>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</si>
  <si>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</si>
  <si>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</si>
  <si>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</si>
  <si>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</si>
  <si>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</si>
  <si>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</si>
  <si>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</si>
  <si>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</si>
  <si>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</si>
  <si>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</si>
  <si>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</si>
  <si>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</si>
  <si>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</si>
  <si>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</si>
  <si>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</si>
  <si>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</si>
  <si>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</si>
  <si>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</si>
  <si>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</si>
  <si>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</si>
  <si>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</si>
  <si>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</si>
  <si>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</si>
  <si>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</si>
  <si>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</si>
  <si>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</si>
  <si>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</si>
  <si>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</si>
  <si>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</si>
  <si>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</si>
  <si>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</si>
  <si>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</si>
  <si>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</si>
  <si>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</si>
  <si>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</si>
  <si>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</si>
  <si>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</si>
  <si>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</si>
  <si>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</si>
  <si>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</si>
  <si>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</si>
  <si>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</si>
  <si>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</si>
  <si>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</si>
  <si>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</si>
  <si>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</si>
  <si>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</si>
  <si>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</si>
  <si>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</si>
  <si>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</si>
  <si>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</si>
  <si>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</si>
  <si>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</si>
  <si>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</si>
  <si>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</si>
  <si>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</si>
  <si>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</si>
  <si>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</si>
  <si>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</si>
  <si>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</si>
  <si>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</si>
  <si>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</si>
  <si>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</si>
  <si>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</si>
  <si>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</si>
  <si>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</si>
  <si>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</si>
  <si>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</si>
  <si>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</si>
  <si>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</si>
  <si>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</si>
  <si>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</si>
  <si>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</si>
  <si>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</si>
  <si>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</si>
  <si>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</si>
  <si>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</si>
  <si>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</si>
  <si>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</si>
  <si>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</si>
  <si>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</si>
  <si>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</si>
  <si>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</si>
  <si>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</si>
  <si>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</si>
  <si>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</si>
  <si>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</si>
  <si>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</si>
  <si>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</si>
  <si>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</si>
  <si>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</si>
  <si>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</si>
  <si>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</si>
  <si>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</si>
  <si>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</si>
  <si>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</si>
  <si>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</si>
  <si>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</si>
  <si>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</si>
  <si>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</si>
  <si>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</si>
  <si>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</si>
  <si>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</si>
  <si>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</si>
  <si>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</si>
  <si>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</si>
  <si>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</si>
  <si>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</si>
  <si>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</si>
  <si>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</si>
  <si>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</si>
  <si>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</si>
  <si>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</si>
  <si>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</si>
  <si>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</si>
  <si>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</si>
  <si>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</si>
  <si>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</si>
  <si>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</si>
  <si>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</si>
  <si>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</si>
  <si>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</si>
  <si>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</si>
  <si>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</si>
  <si>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</si>
  <si>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</si>
  <si>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</si>
  <si>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</si>
  <si>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</si>
  <si>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</si>
  <si>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</si>
  <si>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</si>
  <si>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</si>
  <si>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</si>
  <si>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</si>
  <si>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</si>
  <si>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</si>
  <si>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</si>
  <si>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</si>
  <si>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</si>
  <si>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</si>
  <si>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</si>
  <si>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</si>
  <si>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</si>
  <si>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</si>
  <si>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</si>
  <si>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</si>
  <si>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</si>
  <si>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</si>
  <si>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</si>
  <si>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</si>
  <si>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</si>
  <si>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</si>
  <si>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</si>
  <si>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</si>
  <si>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</si>
  <si>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</si>
  <si>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</si>
  <si>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</si>
  <si>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</si>
  <si>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</si>
  <si>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</si>
  <si>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</si>
  <si>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</si>
  <si>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</si>
  <si>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</si>
  <si>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</si>
  <si>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</si>
  <si>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</si>
  <si>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</si>
  <si>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</si>
  <si>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</si>
  <si>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</si>
  <si>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</si>
  <si>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</si>
  <si>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</si>
  <si>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</si>
  <si>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</si>
  <si>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</si>
  <si>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</si>
  <si>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</si>
  <si>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</si>
  <si>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</si>
  <si>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</si>
  <si>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</si>
  <si>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</si>
  <si>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</si>
  <si>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</si>
  <si>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</si>
  <si>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</si>
  <si>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</si>
  <si>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</si>
  <si>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</si>
  <si>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</si>
  <si>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</si>
  <si>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</si>
  <si>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</si>
  <si>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</si>
  <si>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</si>
  <si>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</si>
  <si>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</si>
  <si>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</si>
  <si>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</si>
  <si>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</si>
  <si>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</si>
  <si>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</si>
  <si>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</si>
  <si>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</si>
  <si>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</si>
  <si>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</si>
  <si>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</si>
  <si>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</si>
  <si>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</si>
  <si>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</si>
  <si>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</si>
  <si>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</si>
  <si>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</si>
  <si>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</si>
  <si>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</si>
  <si>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</si>
  <si>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</si>
  <si>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</si>
  <si>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</si>
  <si>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</si>
  <si>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</si>
  <si>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</si>
  <si>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</si>
  <si>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</si>
  <si>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</si>
  <si>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</si>
  <si>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</si>
  <si>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</si>
  <si>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</si>
  <si>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</si>
  <si>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</si>
  <si>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</si>
  <si>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</si>
  <si>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</si>
  <si>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</si>
  <si>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</si>
  <si>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</si>
  <si>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</si>
  <si>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</si>
  <si>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</si>
  <si>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</si>
  <si>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</si>
  <si>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</si>
  <si>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</si>
  <si>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</si>
  <si>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</si>
  <si>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</si>
  <si>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</si>
  <si>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</si>
  <si>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</si>
  <si>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</si>
  <si>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</si>
  <si>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</si>
  <si>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</si>
  <si>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</si>
  <si>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</si>
  <si>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</si>
  <si>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</si>
  <si>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</si>
  <si>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</si>
  <si>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</si>
  <si>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</si>
  <si>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</si>
  <si>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</si>
  <si>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</si>
  <si>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</si>
  <si>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</si>
  <si>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</si>
  <si>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</si>
  <si>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</si>
  <si>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</si>
  <si>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</si>
  <si>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</si>
  <si>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</si>
  <si>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</si>
  <si>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</si>
  <si>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</si>
  <si>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</si>
  <si>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</si>
  <si>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</si>
  <si>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</si>
  <si>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</si>
  <si>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</si>
  <si>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</si>
  <si>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</si>
  <si>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</si>
  <si>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</si>
  <si>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</si>
  <si>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</si>
  <si>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</si>
  <si>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</si>
  <si>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</si>
  <si>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</si>
  <si>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</si>
  <si>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</si>
  <si>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</si>
  <si>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</si>
  <si>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</si>
  <si>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</si>
  <si>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</si>
  <si>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</si>
  <si>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</si>
  <si>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</si>
  <si>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</si>
  <si>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</si>
  <si>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</si>
  <si>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</si>
  <si>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</si>
  <si>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</si>
  <si>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</si>
  <si>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</si>
  <si>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</si>
  <si>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</si>
  <si>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</si>
  <si>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</si>
  <si>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</si>
  <si>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</si>
  <si>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</si>
  <si>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</si>
  <si>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</si>
  <si>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</si>
  <si>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</si>
  <si>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</si>
  <si>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</si>
  <si>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</si>
  <si>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</si>
  <si>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</si>
  <si>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</si>
  <si>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</si>
  <si>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</si>
  <si>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</si>
  <si>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</si>
  <si>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</si>
  <si>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</si>
  <si>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</si>
  <si>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</si>
  <si>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</si>
  <si>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</si>
  <si>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</si>
  <si>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</si>
  <si>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</si>
  <si>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</si>
  <si>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</si>
  <si>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</si>
  <si>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</si>
  <si>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</si>
  <si>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</si>
  <si>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</si>
  <si>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</si>
  <si>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</si>
  <si>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</si>
  <si>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</si>
  <si>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</si>
  <si>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</si>
  <si>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</si>
  <si>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</si>
  <si>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</si>
  <si>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</si>
  <si>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</si>
  <si>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</si>
  <si>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</si>
  <si>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</si>
  <si>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</si>
  <si>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</si>
  <si>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</si>
  <si>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</si>
  <si>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</si>
  <si>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</si>
  <si>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</si>
  <si>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</si>
  <si>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</si>
  <si>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</si>
  <si>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</si>
  <si>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</si>
  <si>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</si>
  <si>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</si>
  <si>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</si>
  <si>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</si>
  <si>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</si>
  <si>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</si>
  <si>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</si>
  <si>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</si>
  <si>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</si>
  <si>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</si>
  <si>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</si>
  <si>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</si>
  <si>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</si>
  <si>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</si>
  <si>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</si>
  <si>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</si>
  <si>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</si>
  <si>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</si>
  <si>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</si>
  <si>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</si>
  <si>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</si>
  <si>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</si>
  <si>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</si>
  <si>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</si>
  <si>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</si>
  <si>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</si>
  <si>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</si>
  <si>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</si>
  <si>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</si>
  <si>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</si>
  <si>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</si>
  <si>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</si>
  <si>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</si>
  <si>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</si>
  <si>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</si>
  <si>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</si>
  <si>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</si>
  <si>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</si>
  <si>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</si>
  <si>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</si>
  <si>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</si>
  <si>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</si>
  <si>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</si>
  <si>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</si>
  <si>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</si>
  <si>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</si>
  <si>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</si>
  <si>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</si>
  <si>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</si>
  <si>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</si>
  <si>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</si>
  <si>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</si>
  <si>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</si>
  <si>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</si>
  <si>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</si>
  <si>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</si>
  <si>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</si>
  <si>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</si>
  <si>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</si>
  <si>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</si>
  <si>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</si>
  <si>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</si>
  <si>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</si>
  <si>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</si>
  <si>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</si>
  <si>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</si>
  <si>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</si>
  <si>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</si>
  <si>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</si>
  <si>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</si>
  <si>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</si>
  <si>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</si>
  <si>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</si>
  <si>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</si>
  <si>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</si>
  <si>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</si>
  <si>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</si>
  <si>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</si>
  <si>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</si>
  <si>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</si>
  <si>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</si>
  <si>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</si>
  <si>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</si>
  <si>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</si>
  <si>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</si>
  <si>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</si>
  <si>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</si>
  <si>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</si>
  <si>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</si>
  <si>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</si>
  <si>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</si>
  <si>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</si>
  <si>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</si>
  <si>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</si>
  <si>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</si>
  <si>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</si>
  <si>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</si>
  <si>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</si>
  <si>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</si>
  <si>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</si>
  <si>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</si>
  <si>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</si>
  <si>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</si>
  <si>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</si>
  <si>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</si>
  <si>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</si>
  <si>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</si>
  <si>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</si>
  <si>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</si>
  <si>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</si>
  <si>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</si>
  <si>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</si>
  <si>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</si>
  <si>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</si>
  <si>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</si>
  <si>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</si>
  <si>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</si>
  <si>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</si>
  <si>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</si>
  <si>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</si>
  <si>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</si>
  <si>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</si>
  <si>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</si>
  <si>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</si>
  <si>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</si>
  <si>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</si>
  <si>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</si>
  <si>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</si>
  <si>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</si>
  <si>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</si>
  <si>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</si>
  <si>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</si>
  <si>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</si>
  <si>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</si>
  <si>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</si>
  <si>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</si>
  <si>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</si>
  <si>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</si>
  <si>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</si>
  <si>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</si>
  <si>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</si>
  <si>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</si>
  <si>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</si>
  <si>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</si>
  <si>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</si>
  <si>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</si>
  <si>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</si>
  <si>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</si>
  <si>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</si>
  <si>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</si>
  <si>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</si>
  <si>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</si>
  <si>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</si>
  <si>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</si>
  <si>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</si>
  <si>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</si>
  <si>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</si>
  <si>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</si>
  <si>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</si>
  <si>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</si>
  <si>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</si>
  <si>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</si>
  <si>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</si>
  <si>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</si>
  <si>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</si>
  <si>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</si>
  <si>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</si>
  <si>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</si>
  <si>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</si>
  <si>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</si>
  <si>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</si>
  <si>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</si>
  <si>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</si>
  <si>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</si>
  <si>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</si>
  <si>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</si>
  <si>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</si>
  <si>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</si>
  <si>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</si>
  <si>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</si>
  <si>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</si>
  <si>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</si>
  <si>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</si>
  <si>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</si>
  <si>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</si>
  <si>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</si>
  <si>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</si>
  <si>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</si>
  <si>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</si>
  <si>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</si>
  <si>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</si>
  <si>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</si>
  <si>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</si>
  <si>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</si>
  <si>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</si>
  <si>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</si>
  <si>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</si>
  <si>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</si>
  <si>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</si>
  <si>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</si>
  <si>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</si>
  <si>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</si>
  <si>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</si>
  <si>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</si>
  <si>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</si>
  <si>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</si>
  <si>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</si>
  <si>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</si>
  <si>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</si>
  <si>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</si>
  <si>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</si>
  <si>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</si>
  <si>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</si>
  <si>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</si>
  <si>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</si>
  <si>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</si>
  <si>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</si>
  <si>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</si>
  <si>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</si>
  <si>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</si>
  <si>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</si>
  <si>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</si>
  <si>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</si>
  <si>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</si>
  <si>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</si>
  <si>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</si>
  <si>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</si>
  <si>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</si>
  <si>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</si>
  <si>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</si>
  <si>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</si>
  <si>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</si>
  <si>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</si>
  <si>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</si>
  <si>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</si>
  <si>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</si>
  <si>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</si>
  <si>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</si>
  <si>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</si>
  <si>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</si>
  <si>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</si>
  <si>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</si>
  <si>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</si>
  <si>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</si>
  <si>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</si>
  <si>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</si>
  <si>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</si>
  <si>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</si>
  <si>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</si>
  <si>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</si>
  <si>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</si>
  <si>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</si>
  <si>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</si>
  <si>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</si>
  <si>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</si>
  <si>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</si>
  <si>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</si>
  <si>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</si>
  <si>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</si>
  <si>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</si>
  <si>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</si>
  <si>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</si>
  <si>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</si>
  <si>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</si>
  <si>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</si>
  <si>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</si>
  <si>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</si>
  <si>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</si>
  <si>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</si>
  <si>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</si>
  <si>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</si>
  <si>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</si>
  <si>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</si>
  <si>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</si>
  <si>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</si>
  <si>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</si>
  <si>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</si>
  <si>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</si>
  <si>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</si>
  <si>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</si>
  <si>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</si>
  <si>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</si>
  <si>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</si>
  <si>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</si>
  <si>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</si>
  <si>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</si>
  <si>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</si>
  <si>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</si>
  <si>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</si>
  <si>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</si>
  <si>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</si>
  <si>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</si>
  <si>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</si>
  <si>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</si>
  <si>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</si>
  <si>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</si>
  <si>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</si>
  <si>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</si>
  <si>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</si>
  <si>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</si>
  <si>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</si>
  <si>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</si>
  <si>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</si>
  <si>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</si>
  <si>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</si>
  <si>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</si>
  <si>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</si>
  <si>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</si>
  <si>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</si>
  <si>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</si>
  <si>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</si>
  <si>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</si>
  <si>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</si>
  <si>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</si>
  <si>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</si>
  <si>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</si>
  <si>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</si>
  <si>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</si>
  <si>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</si>
  <si>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</si>
  <si>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</si>
  <si>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</si>
  <si>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</si>
  <si>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</si>
  <si>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</si>
  <si>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</si>
  <si>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</si>
  <si>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</si>
  <si>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</si>
  <si>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</si>
  <si>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</si>
  <si>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</si>
  <si>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</si>
  <si>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</si>
  <si>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</si>
  <si>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</si>
  <si>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</si>
  <si>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</si>
  <si>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</si>
  <si>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</si>
  <si>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</si>
  <si>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</si>
  <si>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</si>
  <si>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</si>
  <si>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</si>
  <si>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</si>
  <si>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</si>
  <si>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</si>
  <si>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</si>
  <si>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</si>
  <si>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</si>
  <si>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</si>
  <si>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</si>
  <si>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</si>
  <si>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</si>
  <si>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</si>
  <si>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</si>
  <si>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</si>
  <si>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</si>
  <si>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</si>
  <si>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</si>
  <si>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</si>
  <si>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</si>
  <si>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</si>
  <si>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</si>
  <si>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</si>
  <si>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</si>
  <si>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</si>
  <si>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</si>
  <si>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</si>
  <si>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</si>
  <si>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</si>
  <si>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</si>
  <si>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</si>
  <si>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</si>
  <si>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</si>
  <si>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</si>
  <si>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</si>
  <si>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</si>
  <si>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</si>
  <si>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</si>
  <si>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</si>
  <si>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</si>
  <si>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</si>
  <si>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</si>
  <si>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</si>
  <si>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</si>
  <si>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</si>
  <si>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</si>
  <si>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</si>
  <si>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</si>
  <si>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</si>
  <si>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</si>
  <si>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</si>
  <si>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</si>
  <si>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</si>
  <si>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</si>
  <si>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</si>
  <si>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</si>
  <si>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</si>
  <si>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</si>
  <si>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</si>
  <si>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</si>
  <si>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</si>
  <si>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</si>
  <si>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</si>
  <si>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</si>
  <si>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</si>
  <si>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</si>
  <si>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</si>
  <si>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</si>
  <si>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</si>
  <si>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</si>
  <si>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</si>
  <si>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</si>
  <si>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</si>
  <si>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</si>
  <si>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</si>
  <si>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</si>
  <si>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</si>
  <si>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</si>
  <si>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</si>
  <si>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</si>
  <si>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</si>
  <si>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</si>
  <si>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</si>
  <si>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</si>
  <si>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</si>
  <si>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</si>
  <si>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</si>
  <si>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</si>
  <si>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</si>
  <si>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</si>
  <si>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</si>
  <si>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</si>
  <si>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</si>
  <si>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</si>
  <si>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</si>
  <si>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</si>
  <si>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</si>
  <si>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</si>
  <si>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</si>
  <si>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</si>
  <si>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</si>
  <si>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</si>
  <si>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</si>
  <si>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</si>
  <si>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</si>
  <si>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</si>
  <si>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</si>
  <si>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</si>
  <si>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</si>
  <si>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</si>
  <si>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</si>
  <si>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</si>
  <si>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</si>
  <si>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</si>
  <si>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</si>
  <si>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</si>
  <si>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</si>
  <si>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</si>
  <si>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</si>
  <si>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</si>
  <si>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</si>
  <si>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</si>
  <si>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</si>
  <si>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</si>
  <si>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</si>
  <si>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</si>
  <si>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</si>
  <si>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</si>
  <si>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</si>
  <si>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</si>
  <si>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</si>
  <si>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</si>
  <si>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</si>
  <si>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</si>
  <si>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</si>
  <si>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</si>
  <si>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</si>
  <si>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</si>
  <si>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</si>
  <si>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</si>
  <si>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</si>
  <si>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</si>
  <si>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</si>
  <si>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</si>
  <si>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</si>
  <si>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</si>
  <si>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</si>
  <si>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</si>
  <si>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</si>
  <si>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</si>
  <si>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</si>
  <si>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</si>
  <si>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</si>
  <si>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</si>
  <si>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</si>
  <si>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</si>
  <si>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</si>
  <si>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</si>
  <si>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</si>
  <si>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</si>
  <si>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</si>
  <si>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</si>
  <si>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</si>
  <si>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</si>
  <si>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</si>
  <si>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</si>
  <si>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</si>
  <si>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</si>
  <si>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</si>
  <si>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</si>
  <si>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</si>
  <si>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</si>
  <si>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</si>
  <si>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</si>
  <si>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</si>
  <si>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</si>
  <si>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</si>
  <si>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</si>
  <si>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</si>
  <si>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</si>
  <si>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</si>
  <si>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</si>
  <si>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</si>
  <si>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</si>
  <si>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</si>
  <si>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</si>
  <si>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</si>
  <si>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</si>
  <si>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</si>
  <si>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</si>
  <si>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</si>
  <si>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</si>
  <si>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</si>
  <si>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</si>
  <si>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</si>
  <si>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</si>
  <si>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</si>
  <si>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</si>
  <si>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</si>
  <si>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</si>
  <si>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</si>
  <si>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</si>
  <si>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</si>
  <si>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</si>
  <si>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</si>
  <si>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</si>
  <si>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</si>
  <si>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</si>
  <si>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</si>
  <si>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</si>
  <si>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</si>
  <si>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</si>
  <si>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</si>
  <si>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</si>
  <si>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</si>
  <si>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</si>
  <si>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</si>
  <si>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</si>
  <si>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</si>
  <si>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</si>
  <si>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</si>
  <si>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</si>
  <si>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</si>
  <si>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</si>
  <si>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</si>
  <si>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</si>
  <si>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</si>
  <si>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</si>
  <si>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</si>
  <si>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</si>
  <si>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</si>
  <si>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</si>
  <si>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</si>
  <si>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</si>
  <si>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</si>
  <si>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</si>
  <si>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</si>
  <si>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</si>
  <si>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</si>
  <si>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</si>
  <si>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</si>
  <si>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</si>
  <si>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</si>
  <si>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</si>
  <si>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</si>
  <si>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</si>
  <si>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</si>
  <si>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</si>
  <si>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</si>
  <si>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</si>
  <si>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</si>
  <si>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</si>
  <si>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</si>
  <si>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</si>
  <si>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</si>
  <si>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</si>
  <si>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</si>
  <si>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</si>
  <si>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</si>
  <si>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</si>
  <si>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</si>
  <si>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</si>
  <si>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</si>
  <si>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</si>
  <si>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</si>
  <si>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</si>
  <si>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</si>
  <si>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</si>
  <si>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</si>
  <si>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</si>
  <si>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</si>
  <si>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</si>
  <si>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</si>
  <si>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</si>
  <si>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</si>
  <si>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</si>
  <si>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</si>
  <si>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</si>
  <si>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</si>
  <si>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</si>
  <si>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</si>
  <si>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</si>
  <si>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</si>
  <si>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</si>
  <si>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</si>
  <si>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</si>
  <si>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</si>
  <si>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</si>
  <si>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</si>
  <si>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</si>
  <si>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</si>
  <si>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</si>
  <si>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</si>
  <si>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</si>
  <si>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</si>
  <si>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</si>
  <si>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</si>
  <si>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</si>
  <si>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</si>
  <si>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</si>
  <si>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</si>
  <si>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</si>
  <si>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</si>
  <si>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</si>
  <si>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</si>
  <si>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</si>
  <si>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</si>
  <si>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</si>
  <si>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</si>
  <si>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</si>
  <si>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</si>
  <si>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</si>
  <si>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</si>
  <si>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</si>
  <si>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</si>
  <si>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</si>
  <si>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</si>
  <si>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</si>
  <si>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</si>
  <si>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</si>
  <si>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</si>
  <si>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</si>
  <si>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</si>
  <si>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</si>
  <si>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</si>
  <si>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</si>
  <si>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</si>
  <si>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</si>
  <si>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</si>
  <si>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</si>
  <si>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</si>
  <si>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</si>
  <si>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</si>
  <si>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</si>
  <si>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</si>
  <si>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</si>
  <si>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</si>
  <si>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</si>
  <si>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</si>
  <si>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</si>
  <si>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</si>
  <si>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</si>
  <si>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</si>
  <si>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</si>
  <si>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</si>
  <si>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</si>
  <si>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</si>
  <si>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</si>
  <si>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</si>
  <si>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</si>
  <si>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</si>
  <si>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</si>
  <si>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</si>
  <si>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</si>
  <si>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</si>
  <si>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</si>
  <si>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</si>
  <si>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</si>
  <si>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</si>
  <si>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</si>
  <si>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</si>
  <si>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</si>
  <si>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</si>
  <si>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</si>
  <si>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</si>
  <si>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</si>
  <si>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</si>
  <si>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</si>
  <si>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</si>
  <si>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</si>
  <si>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</si>
  <si>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</si>
  <si>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</si>
  <si>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</si>
  <si>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</si>
  <si>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</si>
  <si>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</si>
  <si>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</si>
  <si>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</si>
  <si>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</si>
  <si>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</si>
  <si>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</si>
  <si>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</si>
  <si>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</si>
  <si>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</si>
  <si>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</si>
  <si>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</si>
  <si>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</si>
  <si>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</si>
  <si>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</si>
  <si>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</si>
  <si>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</si>
  <si>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</si>
  <si>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</si>
  <si>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</si>
  <si>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</si>
  <si>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</si>
  <si>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</si>
  <si>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</si>
  <si>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</si>
  <si>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</si>
  <si>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</si>
  <si>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</si>
  <si>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</si>
  <si>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</si>
  <si>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</si>
  <si>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</si>
  <si>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</si>
  <si>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</si>
  <si>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</si>
  <si>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</si>
  <si>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</si>
  <si>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</si>
  <si>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</si>
  <si>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</si>
  <si>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</si>
  <si>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</si>
  <si>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</si>
  <si>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</si>
  <si>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</si>
  <si>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</si>
  <si>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</si>
  <si>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</si>
  <si>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</si>
  <si>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</si>
  <si>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</si>
  <si>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</si>
  <si>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</si>
  <si>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</si>
  <si>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</si>
  <si>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</si>
  <si>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</si>
  <si>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</si>
  <si>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</si>
  <si>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</si>
  <si>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</si>
  <si>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</si>
  <si>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</si>
  <si>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</si>
  <si>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</si>
  <si>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</si>
  <si>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</si>
  <si>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</si>
  <si>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</si>
  <si>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</si>
  <si>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</si>
  <si>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</si>
  <si>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</si>
  <si>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</si>
  <si>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</si>
  <si>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</si>
  <si>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</si>
  <si>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</si>
  <si>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</si>
  <si>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</si>
  <si>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</si>
  <si>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</si>
  <si>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</si>
  <si>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</si>
  <si>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</si>
  <si>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</si>
  <si>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</si>
  <si>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</si>
  <si>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</si>
  <si>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</si>
  <si>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</si>
  <si>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</si>
  <si>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</si>
  <si>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</si>
  <si>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</si>
  <si>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</si>
  <si>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</si>
  <si>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</si>
  <si>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</si>
  <si>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</si>
  <si>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</si>
  <si>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</si>
  <si>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</si>
  <si>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</si>
  <si>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</si>
  <si>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</si>
  <si>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</si>
  <si>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</si>
  <si>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</si>
  <si>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</si>
  <si>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</si>
  <si>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</si>
  <si>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</si>
  <si>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</si>
  <si>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</si>
  <si>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</si>
  <si>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</si>
  <si>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</si>
  <si>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</si>
  <si>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</si>
  <si>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</si>
  <si>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</si>
  <si>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</si>
  <si>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</si>
  <si>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</si>
  <si>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</si>
  <si>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</si>
  <si>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</si>
  <si>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</si>
  <si>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</si>
  <si>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</si>
  <si>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</si>
  <si>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</si>
  <si>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</si>
  <si>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</si>
  <si>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</si>
  <si>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</si>
  <si>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</si>
  <si>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</si>
  <si>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</si>
  <si>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</si>
  <si>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</si>
  <si>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</si>
  <si>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</si>
  <si>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</si>
  <si>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</si>
  <si>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</si>
  <si>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</si>
  <si>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</si>
  <si>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</si>
  <si>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</si>
  <si>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</si>
  <si>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</si>
  <si>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</si>
  <si>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</si>
  <si>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</si>
  <si>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</si>
  <si>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</si>
  <si>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</si>
  <si>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</si>
  <si>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</si>
  <si>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</si>
  <si>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</si>
  <si>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</si>
  <si>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</si>
  <si>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</si>
  <si>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</si>
  <si>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</si>
  <si>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</si>
  <si>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</si>
  <si>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</si>
  <si>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</si>
  <si>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</si>
  <si>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</si>
  <si>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</si>
  <si>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</si>
  <si>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</si>
  <si>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</si>
  <si>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</si>
  <si>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</si>
  <si>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</si>
  <si>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</si>
  <si>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</si>
  <si>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</si>
  <si>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</si>
  <si>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</si>
  <si>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</si>
  <si>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</si>
  <si>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</si>
  <si>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</si>
  <si>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</si>
  <si>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</si>
  <si>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</si>
  <si>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</si>
  <si>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</si>
  <si>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</si>
  <si>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</si>
  <si>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</si>
  <si>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</si>
  <si>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</si>
  <si>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</si>
  <si>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</si>
  <si>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</si>
  <si>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</si>
  <si>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</si>
  <si>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</si>
  <si>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</si>
  <si>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</si>
  <si>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</si>
  <si>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</si>
  <si>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</si>
  <si>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</si>
  <si>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</si>
  <si>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</si>
  <si>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</si>
  <si>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</si>
  <si>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</si>
  <si>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</si>
  <si>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</si>
  <si>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</si>
  <si>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</si>
  <si>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</si>
  <si>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</si>
  <si>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</si>
  <si>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</si>
  <si>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</si>
  <si>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</si>
  <si>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</si>
  <si>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</si>
  <si>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</si>
  <si>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</si>
  <si>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</si>
  <si>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</si>
  <si>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</si>
  <si>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</si>
  <si>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</si>
  <si>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</si>
  <si>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</si>
  <si>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</si>
  <si>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</si>
  <si>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</si>
  <si>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</si>
  <si>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</si>
  <si>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</si>
  <si>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</si>
  <si>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</si>
  <si>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</si>
  <si>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</si>
  <si>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</si>
  <si>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</si>
  <si>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</si>
  <si>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</si>
  <si>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</si>
  <si>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</si>
  <si>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</si>
  <si>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</si>
  <si>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</si>
  <si>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</si>
  <si>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</si>
  <si>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</si>
  <si>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</si>
  <si>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</si>
  <si>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</si>
  <si>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</si>
  <si>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</si>
  <si>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</si>
  <si>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</si>
  <si>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</si>
  <si>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</si>
  <si>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</si>
  <si>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</si>
  <si>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</si>
  <si>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</si>
  <si>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</si>
  <si>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</si>
  <si>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</si>
  <si>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</si>
  <si>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</si>
  <si>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</si>
  <si>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</si>
  <si>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</si>
  <si>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</si>
  <si>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</si>
  <si>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</si>
  <si>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</si>
  <si>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</si>
  <si>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</si>
  <si>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</si>
  <si>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</si>
  <si>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</si>
  <si>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</si>
  <si>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</si>
  <si>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</si>
  <si>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</si>
  <si>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</si>
  <si>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</si>
  <si>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</si>
  <si>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</si>
  <si>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</si>
  <si>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</si>
  <si>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</si>
  <si>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</si>
  <si>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</si>
  <si>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</si>
  <si>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</si>
  <si>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</si>
  <si>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</si>
  <si>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</si>
  <si>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</si>
  <si>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</si>
  <si>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</si>
  <si>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</si>
  <si>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</si>
  <si>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</si>
  <si>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</si>
  <si>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</si>
  <si>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</si>
  <si>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</si>
  <si>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</si>
  <si>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</si>
  <si>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</si>
  <si>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</si>
  <si>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</si>
  <si>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</si>
  <si>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</si>
  <si>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</si>
  <si>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</si>
  <si>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</si>
  <si>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</si>
  <si>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</si>
  <si>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</si>
  <si>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</si>
  <si>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</si>
  <si>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</si>
  <si>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</si>
  <si>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</si>
  <si>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</si>
  <si>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</si>
  <si>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</si>
  <si>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</si>
  <si>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</si>
  <si>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</si>
  <si>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</si>
  <si>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</si>
  <si>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</si>
  <si>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</si>
  <si>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</si>
  <si>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</si>
  <si>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</si>
  <si>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</si>
  <si>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</si>
  <si>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</si>
  <si>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</si>
  <si>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</si>
  <si>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</si>
  <si>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</si>
  <si>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</si>
  <si>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</si>
  <si>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</si>
  <si>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</si>
  <si>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</si>
  <si>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</si>
  <si>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</si>
  <si>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</si>
  <si>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</si>
  <si>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</si>
  <si>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</si>
  <si>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</si>
  <si>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</si>
  <si>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</si>
  <si>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</si>
  <si>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</si>
  <si>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</si>
  <si>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</si>
  <si>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</si>
  <si>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</si>
  <si>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</si>
  <si>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</si>
  <si>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</si>
  <si>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</si>
  <si>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</si>
  <si>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</si>
  <si>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</si>
  <si>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</si>
  <si>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</si>
  <si>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</si>
  <si>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</si>
  <si>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</si>
  <si>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</si>
  <si>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</si>
  <si>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</si>
  <si>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</si>
  <si>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</si>
  <si>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</si>
  <si>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</si>
  <si>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</si>
  <si>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</si>
  <si>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</si>
  <si>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</si>
  <si>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</si>
  <si>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</si>
  <si>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</si>
  <si>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</si>
  <si>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</si>
  <si>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</si>
  <si>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</si>
  <si>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</si>
  <si>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</si>
  <si>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</si>
  <si>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</si>
  <si>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</si>
  <si>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</si>
  <si>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</si>
  <si>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</si>
  <si>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</si>
  <si>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</si>
  <si>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</si>
  <si>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</si>
  <si>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</si>
  <si>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</si>
  <si>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</si>
  <si>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</si>
  <si>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</si>
  <si>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</si>
  <si>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</si>
  <si>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</si>
  <si>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</si>
  <si>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</si>
  <si>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</si>
  <si>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</si>
  <si>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</si>
  <si>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</si>
  <si>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</si>
  <si>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</si>
  <si>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</si>
  <si>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</si>
  <si>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</si>
  <si>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</si>
  <si>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</si>
  <si>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</si>
  <si>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</si>
  <si>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</si>
  <si>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</si>
  <si>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</si>
  <si>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</si>
  <si>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</si>
  <si>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</si>
  <si>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</si>
  <si>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</si>
  <si>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</si>
  <si>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</si>
  <si>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</si>
  <si>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</si>
  <si>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</si>
  <si>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</si>
  <si>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</si>
  <si>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</si>
  <si>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</si>
  <si>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</si>
  <si>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</si>
  <si>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</si>
  <si>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</si>
  <si>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</si>
  <si>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</si>
  <si>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</si>
  <si>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</si>
  <si>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</si>
  <si>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</si>
  <si>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</si>
  <si>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</si>
  <si>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</si>
  <si>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</si>
  <si>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</si>
  <si>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</si>
  <si>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</si>
  <si>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</si>
  <si>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</si>
  <si>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</si>
  <si>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</si>
  <si>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</si>
  <si>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</si>
  <si>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</si>
  <si>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</si>
  <si>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</si>
  <si>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</si>
  <si>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</si>
  <si>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</si>
  <si>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</si>
  <si>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</si>
  <si>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</si>
  <si>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</si>
  <si>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</si>
  <si>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</si>
  <si>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</si>
  <si>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</si>
  <si>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</si>
  <si>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</si>
  <si>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</si>
  <si>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</si>
  <si>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</si>
  <si>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</si>
  <si>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</si>
  <si>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</si>
  <si>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</si>
  <si>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</si>
  <si>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</si>
  <si>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</si>
  <si>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</si>
  <si>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</si>
  <si>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</si>
  <si>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</si>
  <si>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</si>
  <si>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</si>
  <si>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</si>
  <si>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</si>
  <si>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</si>
  <si>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</si>
  <si>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</si>
  <si>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</si>
  <si>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</si>
  <si>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</si>
  <si>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</si>
  <si>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</si>
  <si>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</si>
  <si>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</si>
  <si>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</si>
  <si>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</si>
  <si>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</si>
  <si>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</si>
  <si>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</si>
  <si>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</si>
  <si>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</si>
  <si>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</si>
  <si>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</si>
  <si>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</si>
  <si>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</si>
  <si>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</si>
  <si>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</si>
  <si>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</si>
  <si>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</si>
  <si>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</si>
  <si>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</si>
  <si>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</si>
  <si>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</si>
  <si>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</si>
  <si>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</si>
  <si>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</si>
  <si>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</si>
  <si>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</si>
  <si>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</si>
  <si>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</si>
  <si>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</si>
  <si>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</si>
  <si>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</si>
  <si>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</si>
  <si>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</si>
  <si>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</si>
  <si>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</si>
  <si>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</si>
  <si>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</si>
  <si>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</si>
  <si>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</si>
  <si>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</si>
  <si>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</si>
  <si>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</si>
  <si>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</si>
  <si>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</si>
  <si>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</si>
  <si>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</si>
  <si>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</si>
  <si>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</si>
  <si>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</si>
  <si>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</si>
  <si>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</si>
  <si>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</si>
  <si>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</si>
  <si>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</si>
  <si>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</si>
  <si>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</si>
  <si>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</si>
  <si>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</si>
  <si>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</si>
  <si>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</si>
  <si>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</si>
  <si>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</si>
  <si>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</si>
  <si>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</si>
  <si>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</si>
  <si>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</si>
  <si>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</si>
  <si>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</si>
  <si>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</si>
  <si>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</si>
  <si>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</si>
  <si>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</si>
  <si>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</si>
  <si>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</si>
  <si>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</si>
  <si>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</si>
  <si>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</si>
  <si>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</si>
  <si>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</si>
  <si>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</si>
  <si>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</si>
  <si>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</si>
  <si>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</si>
  <si>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</si>
  <si>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</si>
  <si>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</si>
  <si>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</si>
  <si>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</si>
  <si>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</si>
  <si>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</si>
  <si>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</si>
  <si>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</si>
  <si>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</si>
  <si>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</si>
  <si>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</si>
  <si>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</si>
  <si>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</si>
  <si>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</si>
  <si>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</si>
  <si>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</si>
  <si>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</si>
  <si>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</si>
  <si>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</si>
  <si>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</si>
  <si>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</si>
  <si>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</si>
  <si>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</si>
  <si>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</si>
  <si>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</si>
  <si>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</si>
  <si>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</si>
  <si>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</si>
  <si>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</si>
  <si>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</si>
  <si>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</si>
  <si>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</si>
  <si>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</si>
  <si>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</si>
  <si>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</si>
  <si>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</si>
  <si>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</si>
  <si>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</si>
  <si>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</si>
  <si>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</si>
  <si>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</si>
  <si>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</si>
  <si>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</si>
  <si>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</si>
  <si>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</si>
  <si>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</si>
  <si>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</si>
  <si>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</si>
  <si>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</si>
  <si>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</si>
  <si>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</si>
  <si>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</si>
  <si>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</si>
  <si>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</si>
  <si>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</si>
  <si>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</si>
  <si>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</si>
  <si>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</si>
  <si>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</si>
  <si>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</si>
  <si>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</si>
  <si>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</si>
  <si>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</si>
  <si>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</si>
  <si>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</si>
  <si>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</si>
  <si>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</si>
  <si>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</si>
  <si>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</si>
  <si>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</si>
  <si>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</si>
  <si>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</si>
  <si>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</si>
  <si>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</si>
  <si>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</si>
  <si>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</si>
  <si>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</si>
  <si>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</si>
  <si>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</si>
  <si>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</si>
  <si>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</si>
  <si>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</si>
  <si>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</si>
  <si>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</si>
  <si>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</si>
  <si>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</si>
  <si>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</si>
  <si>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</si>
  <si>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</si>
  <si>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</si>
  <si>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</si>
  <si>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</si>
  <si>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</si>
  <si>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</si>
  <si>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</si>
  <si>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</si>
  <si>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</si>
  <si>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</si>
  <si>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</si>
  <si>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</si>
  <si>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</si>
  <si>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</si>
  <si>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</si>
  <si>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</si>
  <si>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</si>
  <si>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</si>
  <si>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</si>
  <si>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</si>
  <si>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</si>
  <si>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</si>
  <si>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</si>
  <si>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</si>
  <si>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</si>
  <si>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</si>
  <si>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</si>
  <si>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</si>
  <si>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</si>
  <si>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</si>
  <si>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</si>
  <si>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</si>
  <si>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</si>
  <si>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</si>
  <si>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</si>
  <si>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</si>
  <si>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</si>
  <si>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</si>
  <si>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</si>
  <si>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</si>
  <si>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</si>
  <si>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</si>
  <si>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</si>
  <si>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</si>
  <si>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</si>
  <si>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</si>
  <si>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</si>
  <si>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</si>
  <si>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</si>
  <si>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</si>
  <si>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</si>
  <si>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</si>
  <si>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</si>
  <si>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</si>
  <si>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</si>
  <si>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</si>
  <si>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</si>
  <si>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</si>
  <si>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</si>
  <si>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</si>
  <si>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</si>
  <si>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</si>
  <si>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</si>
  <si>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</si>
  <si>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</si>
  <si>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</si>
  <si>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</si>
  <si>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</si>
  <si>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</si>
  <si>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</si>
  <si>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</si>
  <si>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</si>
  <si>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</si>
  <si>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</si>
  <si>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</si>
  <si>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</si>
  <si>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</si>
  <si>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</si>
  <si>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</si>
  <si>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</si>
  <si>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</si>
  <si>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</si>
  <si>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</si>
  <si>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</si>
  <si>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</si>
  <si>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</si>
  <si>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</si>
  <si>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</si>
  <si>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</si>
  <si>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</si>
  <si>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</si>
  <si>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</si>
  <si>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</si>
  <si>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</si>
  <si>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</si>
  <si>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</si>
  <si>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</si>
  <si>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</si>
  <si>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</si>
  <si>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</si>
  <si>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</si>
  <si>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</si>
  <si>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</si>
  <si>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</si>
  <si>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</si>
  <si>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</si>
  <si>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</si>
  <si>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</si>
  <si>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</si>
  <si>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</si>
  <si>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</si>
  <si>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</si>
  <si>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</si>
  <si>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</si>
  <si>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</si>
  <si>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</si>
  <si>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</si>
  <si>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</si>
  <si>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</si>
  <si>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</si>
  <si>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</si>
  <si>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</si>
  <si>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</si>
  <si>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</si>
  <si>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</si>
  <si>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</si>
  <si>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</si>
  <si>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</si>
  <si>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</si>
  <si>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</si>
  <si>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</si>
  <si>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</si>
  <si>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</si>
  <si>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</si>
  <si>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</si>
  <si>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</si>
  <si>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</si>
  <si>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</si>
  <si>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</si>
  <si>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</si>
  <si>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</si>
  <si>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</si>
  <si>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</si>
  <si>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</si>
  <si>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</si>
  <si>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</si>
  <si>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</si>
  <si>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</si>
  <si>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</si>
  <si>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</si>
  <si>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</si>
  <si>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</si>
  <si>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</si>
  <si>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</si>
  <si>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</si>
  <si>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</si>
  <si>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</si>
  <si>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</si>
  <si>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</si>
  <si>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</si>
  <si>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</si>
  <si>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</si>
  <si>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</si>
  <si>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</si>
  <si>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</si>
  <si>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</si>
  <si>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</si>
  <si>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</si>
  <si>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</si>
  <si>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</si>
  <si>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</si>
  <si>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</si>
  <si>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</si>
  <si>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</si>
  <si>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</si>
  <si>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</si>
  <si>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</si>
  <si>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</si>
  <si>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</si>
  <si>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</si>
  <si>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</si>
  <si>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</si>
  <si>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</si>
  <si>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</si>
  <si>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</si>
  <si>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</si>
  <si>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</si>
  <si>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</si>
  <si>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</si>
  <si>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</si>
  <si>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</si>
  <si>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</si>
  <si>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</si>
  <si>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</si>
  <si>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</si>
  <si>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</si>
  <si>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</si>
  <si>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</si>
  <si>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</si>
  <si>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</si>
  <si>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</si>
  <si>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</si>
  <si>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</si>
  <si>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</si>
  <si>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</si>
  <si>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</si>
  <si>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</si>
  <si>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</si>
  <si>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</si>
  <si>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</si>
  <si>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</si>
  <si>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</si>
  <si>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</si>
  <si>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</si>
  <si>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</si>
  <si>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</si>
  <si>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</si>
  <si>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</si>
  <si>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</si>
  <si>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</si>
  <si>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</si>
  <si>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</si>
  <si>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</si>
  <si>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</si>
  <si>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</si>
  <si>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</si>
  <si>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</si>
  <si>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</si>
  <si>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</si>
  <si>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</si>
  <si>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</si>
  <si>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</si>
  <si>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</si>
  <si>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</si>
  <si>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</si>
  <si>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</si>
  <si>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</si>
  <si>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</si>
  <si>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</si>
  <si>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</si>
  <si>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</si>
  <si>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</si>
  <si>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</si>
  <si>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</si>
  <si>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</si>
  <si>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</si>
  <si>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</si>
  <si>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</si>
  <si>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</si>
  <si>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</si>
  <si>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</si>
  <si>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</si>
  <si>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</si>
  <si>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</si>
  <si>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</si>
  <si>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</si>
  <si>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</si>
  <si>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</si>
  <si>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</si>
  <si>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</si>
  <si>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</si>
  <si>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</si>
  <si>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</si>
  <si>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</si>
  <si>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</si>
  <si>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</si>
  <si>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</si>
  <si>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</si>
  <si>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</si>
  <si>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</si>
  <si>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</si>
  <si>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</si>
  <si>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</si>
  <si>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</si>
  <si>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</si>
  <si>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</si>
  <si>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</si>
  <si>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</si>
  <si>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</si>
  <si>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</si>
  <si>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</si>
  <si>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</si>
  <si>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</si>
  <si>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</si>
  <si>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</si>
  <si>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</si>
  <si>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</si>
  <si>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</si>
  <si>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</si>
  <si>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</si>
  <si>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</si>
  <si>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</si>
  <si>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</si>
  <si>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</si>
  <si>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</si>
  <si>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</si>
  <si>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</si>
  <si>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</si>
  <si>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</si>
  <si>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</si>
  <si>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</si>
  <si>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</si>
  <si>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</si>
  <si>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</si>
  <si>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</si>
  <si>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</si>
  <si>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</si>
  <si>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</si>
  <si>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</si>
  <si>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</si>
  <si>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</si>
  <si>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</si>
  <si>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</si>
  <si>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</si>
  <si>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</si>
  <si>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</si>
  <si>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</si>
  <si>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</si>
  <si>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</si>
  <si>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</si>
  <si>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</si>
  <si>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</si>
  <si>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</si>
  <si>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</si>
  <si>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</si>
  <si>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</si>
  <si>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</si>
  <si>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</si>
  <si>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</si>
  <si>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</si>
  <si>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</si>
  <si>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</si>
  <si>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</si>
  <si>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</si>
  <si>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</si>
  <si>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</si>
  <si>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</si>
  <si>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</si>
  <si>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</si>
  <si>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</si>
  <si>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</si>
  <si>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</si>
  <si>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</si>
  <si>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</si>
  <si>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</si>
  <si>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</si>
  <si>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</si>
  <si>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</si>
  <si>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</si>
  <si>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</si>
  <si>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</si>
  <si>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</si>
  <si>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</si>
  <si>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</si>
  <si>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</si>
  <si>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</si>
  <si>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</si>
  <si>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</si>
  <si>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</si>
  <si>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</si>
  <si>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</si>
  <si>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</si>
  <si>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</si>
  <si>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</si>
  <si>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</si>
  <si>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</si>
  <si>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</si>
  <si>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</si>
  <si>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</si>
  <si>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</si>
  <si>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</si>
  <si>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</si>
  <si>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</si>
  <si>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</si>
  <si>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</si>
  <si>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</si>
  <si>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</si>
  <si>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</si>
  <si>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</si>
  <si>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</si>
  <si>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</si>
  <si>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</si>
  <si>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</si>
  <si>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</si>
  <si>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</si>
  <si>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</si>
  <si>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</si>
  <si>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</si>
  <si>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</si>
  <si>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</si>
  <si>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</si>
  <si>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</si>
  <si>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</si>
  <si>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</si>
  <si>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</si>
  <si>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</si>
  <si>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</si>
  <si>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</si>
  <si>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</si>
  <si>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</si>
  <si>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</si>
  <si>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</si>
  <si>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</si>
  <si>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</si>
  <si>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</si>
  <si>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</si>
  <si>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</si>
  <si>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</si>
  <si>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</si>
  <si>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</si>
  <si>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</si>
  <si>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</si>
  <si>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</si>
  <si>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</si>
  <si>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</si>
  <si>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</si>
  <si>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</si>
  <si>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</si>
  <si>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</si>
  <si>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</si>
  <si>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</si>
  <si>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</si>
  <si>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</si>
  <si>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</si>
  <si>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</si>
  <si>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</si>
  <si>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</si>
  <si>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</si>
  <si>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</si>
  <si>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</si>
  <si>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</si>
  <si>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</si>
  <si>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</si>
  <si>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</si>
  <si>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</si>
  <si>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</si>
  <si>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</si>
  <si>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</si>
  <si>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</si>
  <si>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</si>
  <si>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</si>
  <si>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</si>
  <si>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</si>
  <si>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</si>
  <si>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</si>
  <si>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</si>
  <si>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</si>
  <si>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</si>
  <si>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</si>
  <si>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</si>
  <si>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</si>
  <si>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</si>
  <si>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</si>
  <si>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</si>
  <si>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</si>
  <si>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</si>
  <si>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</si>
  <si>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</si>
  <si>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</si>
  <si>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</si>
  <si>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</si>
  <si>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</si>
  <si>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</si>
  <si>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</si>
  <si>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</si>
  <si>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</si>
  <si>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</si>
  <si>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</si>
  <si>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</si>
  <si>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</si>
  <si>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</si>
  <si>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</si>
  <si>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</si>
  <si>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</si>
  <si>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</si>
  <si>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</si>
  <si>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</si>
  <si>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</si>
  <si>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</si>
  <si>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</si>
  <si>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</si>
  <si>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</si>
  <si>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</si>
  <si>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</si>
  <si>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</si>
  <si>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</si>
  <si>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</si>
  <si>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</si>
  <si>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</si>
  <si>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</si>
  <si>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</si>
  <si>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</si>
  <si>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</si>
  <si>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</si>
  <si>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</si>
  <si>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</si>
  <si>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</si>
  <si>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</si>
  <si>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</si>
  <si>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</si>
  <si>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</si>
  <si>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</si>
  <si>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</si>
  <si>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</si>
  <si>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</si>
  <si>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</si>
  <si>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</si>
  <si>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</si>
  <si>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</si>
  <si>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</si>
  <si>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</si>
  <si>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</si>
  <si>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</si>
  <si>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</si>
  <si>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</si>
  <si>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</si>
  <si>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</si>
  <si>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</si>
  <si>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</si>
  <si>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</si>
  <si>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</si>
  <si>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</si>
  <si>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</si>
  <si>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</si>
  <si>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</si>
  <si>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</si>
  <si>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</si>
  <si>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</si>
  <si>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</si>
  <si>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</si>
  <si>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</si>
  <si>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</si>
  <si>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</si>
  <si>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</si>
  <si>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</si>
  <si>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</si>
  <si>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</si>
  <si>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</si>
  <si>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</si>
  <si>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</si>
  <si>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</si>
  <si>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</si>
  <si>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</si>
  <si>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</si>
  <si>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</si>
  <si>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</si>
  <si>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</si>
  <si>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</si>
  <si>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</si>
  <si>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</si>
  <si>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</si>
  <si>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</si>
  <si>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</si>
  <si>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</si>
  <si>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</si>
  <si>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</si>
  <si>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</si>
  <si>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</si>
  <si>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</si>
  <si>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</si>
  <si>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</si>
  <si>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</si>
  <si>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</si>
  <si>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</si>
  <si>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</si>
  <si>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</si>
  <si>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</si>
  <si>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</si>
  <si>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</si>
  <si>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</si>
  <si>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</si>
  <si>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</si>
  <si>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</si>
  <si>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</si>
  <si>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</si>
  <si>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</si>
  <si>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</si>
  <si>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</si>
  <si>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</si>
  <si>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</si>
  <si>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</si>
  <si>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</si>
  <si>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</si>
  <si>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</si>
  <si>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</si>
  <si>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</si>
  <si>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</si>
  <si>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</si>
  <si>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</si>
  <si>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</si>
  <si>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</si>
  <si>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</si>
  <si>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</si>
  <si>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</si>
  <si>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</si>
  <si>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</si>
  <si>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</si>
  <si>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</si>
  <si>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</si>
  <si>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</si>
  <si>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</si>
  <si>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</si>
  <si>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</si>
  <si>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</si>
  <si>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</si>
  <si>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</si>
  <si>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</si>
  <si>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</si>
  <si>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</si>
  <si>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</si>
  <si>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</si>
  <si>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</si>
  <si>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</si>
  <si>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</si>
  <si>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</si>
  <si>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</si>
  <si>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</si>
  <si>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</si>
  <si>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</si>
  <si>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</si>
  <si>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</si>
  <si>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</si>
  <si>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</si>
  <si>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</si>
  <si>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</si>
  <si>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</si>
  <si>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</si>
  <si>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</si>
  <si>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</si>
  <si>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</si>
  <si>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</si>
  <si>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</si>
  <si>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</si>
  <si>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</si>
  <si>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</si>
  <si>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</si>
  <si>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</si>
  <si>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</si>
  <si>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</si>
  <si>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</si>
  <si>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</si>
  <si>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</si>
  <si>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</si>
  <si>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</si>
  <si>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</si>
  <si>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</si>
  <si>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</si>
  <si>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</si>
  <si>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</si>
  <si>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</si>
  <si>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</si>
  <si>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</si>
  <si>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</si>
  <si>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</si>
  <si>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</si>
  <si>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</si>
  <si>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</si>
  <si>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</si>
  <si>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</si>
  <si>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</si>
  <si>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</si>
  <si>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</si>
  <si>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</si>
  <si>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</si>
  <si>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</si>
  <si>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</si>
  <si>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</si>
  <si>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</si>
  <si>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</si>
  <si>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</si>
  <si>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</si>
  <si>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</si>
  <si>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</si>
  <si>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</si>
  <si>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</si>
  <si>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</si>
  <si>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</si>
  <si>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</si>
  <si>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</si>
  <si>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</si>
  <si>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</si>
  <si>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</si>
  <si>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</si>
  <si>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</si>
  <si>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</si>
  <si>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</si>
  <si>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</si>
  <si>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</si>
  <si>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</si>
  <si>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</si>
  <si>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</si>
  <si>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</si>
  <si>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</si>
  <si>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</si>
  <si>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</si>
  <si>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</si>
  <si>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</si>
  <si>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</si>
  <si>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</si>
  <si>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</si>
  <si>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</si>
  <si>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</si>
  <si>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</si>
  <si>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</si>
  <si>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</si>
  <si>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</si>
  <si>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</si>
  <si>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</si>
  <si>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</si>
  <si>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</si>
  <si>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</si>
  <si>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</si>
  <si>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</si>
  <si>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</si>
  <si>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</si>
  <si>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</si>
  <si>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</si>
  <si>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</si>
  <si>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</si>
  <si>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</si>
  <si>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</si>
  <si>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</si>
  <si>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</si>
  <si>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</si>
  <si>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</si>
  <si>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</si>
  <si>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</si>
  <si>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</si>
  <si>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</si>
  <si>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</si>
  <si>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</si>
  <si>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</si>
  <si>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</si>
  <si>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</si>
  <si>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</si>
  <si>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</si>
  <si>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</si>
  <si>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</si>
  <si>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</si>
  <si>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</si>
  <si>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</si>
  <si>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</si>
  <si>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</si>
  <si>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</si>
  <si>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</si>
  <si>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</si>
  <si>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</si>
  <si>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</si>
  <si>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</si>
  <si>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</si>
  <si>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</si>
  <si>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</si>
  <si>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</si>
  <si>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</si>
  <si>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</si>
  <si>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</si>
  <si>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</si>
  <si>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</si>
  <si>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</si>
  <si>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</si>
  <si>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</si>
  <si>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</si>
  <si>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</si>
  <si>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</si>
  <si>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</si>
  <si>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</si>
  <si>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</si>
  <si>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</si>
  <si>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</si>
  <si>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</si>
  <si>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</si>
  <si>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</si>
  <si>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</si>
  <si>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</si>
  <si>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</si>
  <si>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</si>
  <si>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</si>
  <si>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</si>
  <si>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</si>
  <si>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</si>
  <si>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</si>
  <si>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</si>
  <si>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</si>
  <si>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</si>
  <si>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</si>
  <si>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</si>
  <si>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</si>
  <si>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</si>
  <si>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</si>
  <si>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</si>
  <si>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</si>
  <si>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</si>
  <si>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</si>
  <si>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</si>
  <si>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</si>
  <si>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</si>
  <si>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</si>
  <si>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</si>
  <si>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</si>
  <si>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</si>
  <si>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</si>
  <si>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</si>
  <si>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</si>
  <si>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</si>
  <si>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</si>
  <si>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</si>
  <si>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</si>
  <si>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</si>
  <si>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</si>
  <si>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</si>
  <si>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</si>
  <si>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</si>
  <si>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</si>
  <si>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</si>
  <si>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</si>
  <si>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</si>
  <si>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</si>
  <si>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</si>
  <si>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</si>
  <si>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</si>
  <si>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</si>
  <si>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</si>
  <si>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</si>
  <si>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</si>
  <si>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</si>
  <si>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</si>
  <si>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</si>
  <si>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</si>
  <si>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</si>
  <si>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</si>
  <si>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</si>
  <si>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</si>
  <si>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</si>
  <si>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</si>
  <si>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</si>
  <si>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</si>
  <si>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</si>
  <si>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</si>
  <si>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</si>
  <si>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</si>
  <si>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</si>
  <si>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</si>
  <si>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</si>
  <si>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</si>
  <si>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</si>
  <si>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</si>
  <si>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</si>
  <si>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</si>
  <si>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</si>
  <si>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</si>
  <si>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</si>
  <si>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</si>
  <si>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</si>
  <si>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</si>
  <si>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</si>
  <si>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</si>
  <si>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</si>
  <si>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</si>
  <si>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</si>
  <si>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</si>
  <si>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</si>
  <si>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</si>
  <si>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</si>
  <si>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</si>
  <si>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</si>
  <si>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</si>
  <si>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</si>
  <si>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</si>
  <si>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</si>
  <si>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</si>
  <si>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</si>
  <si>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</si>
  <si>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</si>
  <si>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</si>
  <si>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</si>
  <si>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</si>
  <si>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</si>
  <si>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</si>
  <si>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</si>
  <si>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</si>
  <si>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</si>
  <si>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</si>
  <si>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</si>
  <si>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</si>
  <si>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</si>
  <si>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</si>
  <si>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</si>
  <si>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</si>
  <si>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</si>
  <si>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</si>
  <si>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</si>
  <si>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</si>
  <si>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</si>
  <si>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</si>
  <si>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</si>
  <si>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</si>
  <si>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</si>
  <si>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</si>
  <si>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</si>
  <si>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</si>
  <si>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</si>
  <si>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</si>
  <si>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</si>
  <si>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</si>
  <si>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</si>
  <si>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</si>
  <si>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</si>
  <si>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</si>
  <si>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</si>
  <si>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</si>
  <si>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</si>
  <si>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</si>
  <si>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</si>
  <si>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</si>
  <si>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</si>
  <si>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</si>
  <si>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</si>
  <si>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</si>
  <si>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</si>
  <si>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</si>
  <si>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</si>
  <si>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</si>
  <si>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</si>
  <si>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</si>
  <si>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</si>
  <si>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</si>
  <si>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</si>
  <si>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</si>
  <si>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</si>
  <si>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</si>
  <si>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</si>
  <si>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</si>
  <si>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</si>
  <si>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</si>
  <si>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</si>
  <si>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</si>
  <si>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</si>
  <si>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</si>
  <si>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</si>
  <si>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</si>
  <si>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</si>
  <si>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</si>
  <si>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</si>
  <si>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</si>
  <si>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</si>
  <si>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</si>
  <si>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</si>
  <si>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</si>
  <si>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</si>
  <si>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</si>
  <si>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</si>
  <si>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</si>
  <si>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</si>
  <si>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</si>
  <si>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</si>
  <si>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</si>
  <si>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</si>
  <si>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</si>
  <si>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</si>
  <si>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</si>
  <si>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</si>
  <si>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</si>
  <si>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</si>
  <si>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</si>
  <si>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</si>
  <si>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</si>
  <si>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</si>
  <si>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</si>
  <si>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</si>
  <si>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</si>
  <si>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</si>
  <si>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</si>
  <si>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</si>
  <si>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</si>
  <si>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</si>
  <si>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</si>
  <si>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</si>
  <si>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</si>
  <si>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</si>
  <si>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</si>
  <si>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</si>
  <si>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</si>
  <si>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</si>
  <si>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</si>
  <si>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</si>
  <si>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</si>
  <si>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</si>
  <si>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</si>
  <si>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</si>
  <si>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</si>
  <si>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</si>
  <si>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</si>
  <si>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</si>
  <si>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</si>
  <si>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</si>
  <si>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</si>
  <si>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</si>
  <si>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</si>
  <si>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</si>
  <si>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</si>
  <si>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</si>
  <si>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</si>
  <si>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</si>
  <si>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</si>
  <si>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</si>
  <si>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</si>
  <si>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</si>
  <si>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</si>
  <si>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</si>
  <si>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</si>
  <si>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</si>
  <si>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</si>
  <si>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</si>
  <si>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</si>
  <si>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</si>
  <si>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</si>
  <si>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</si>
  <si>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</si>
  <si>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</si>
  <si>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</si>
  <si>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</si>
  <si>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</si>
  <si>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</si>
  <si>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</si>
  <si>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</si>
  <si>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</si>
  <si>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</si>
  <si>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</si>
  <si>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</si>
  <si>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</si>
  <si>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</si>
  <si>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</si>
  <si>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</si>
  <si>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</si>
  <si>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</si>
  <si>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</si>
  <si>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</si>
  <si>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</si>
  <si>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</si>
  <si>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</si>
  <si>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</si>
  <si>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</si>
  <si>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</si>
  <si>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</si>
  <si>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</si>
  <si>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</si>
  <si>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</si>
  <si>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</si>
  <si>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</si>
  <si>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</si>
  <si>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</si>
  <si>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</si>
  <si>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</si>
  <si>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</si>
  <si>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</si>
  <si>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</si>
  <si>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</si>
  <si>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</si>
  <si>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</si>
  <si>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</si>
  <si>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</si>
  <si>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</si>
  <si>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</si>
  <si>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</si>
  <si>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</si>
  <si>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</si>
  <si>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</si>
  <si>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</si>
  <si>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</si>
  <si>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</si>
  <si>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</si>
  <si>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</si>
  <si>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</si>
  <si>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</si>
  <si>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</si>
  <si>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</si>
  <si>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</si>
  <si>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</si>
  <si>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</si>
  <si>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</si>
  <si>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</si>
  <si>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</si>
  <si>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</si>
  <si>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</si>
  <si>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</si>
  <si>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</si>
  <si>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</si>
  <si>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</si>
  <si>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</si>
  <si>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</si>
  <si>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</si>
  <si>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</si>
  <si>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</si>
  <si>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</si>
  <si>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</si>
  <si>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</si>
  <si>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</si>
  <si>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</si>
  <si>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</si>
  <si>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</si>
  <si>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</si>
  <si>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</si>
  <si>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</si>
  <si>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</si>
  <si>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</si>
  <si>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</si>
  <si>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</si>
  <si>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</si>
  <si>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</si>
  <si>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</si>
  <si>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</si>
  <si>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</si>
  <si>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</si>
  <si>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</si>
  <si>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</si>
  <si>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</si>
  <si>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</si>
  <si>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</si>
  <si>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</si>
  <si>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</si>
  <si>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</si>
  <si>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</si>
  <si>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</si>
  <si>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</si>
  <si>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</si>
  <si>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</si>
  <si>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</si>
  <si>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</si>
  <si>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</si>
  <si>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</si>
  <si>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</si>
  <si>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</si>
  <si>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</si>
  <si>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</si>
  <si>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</si>
  <si>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</si>
  <si>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</si>
  <si>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</si>
  <si>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</si>
  <si>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</si>
  <si>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</si>
  <si>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</si>
  <si>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</si>
  <si>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</si>
  <si>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</si>
  <si>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</si>
  <si>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</si>
  <si>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</si>
  <si>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</si>
  <si>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</si>
  <si>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</si>
  <si>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</si>
  <si>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</si>
  <si>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</si>
  <si>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</si>
  <si>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</si>
  <si>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</si>
  <si>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</si>
  <si>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</si>
  <si>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</si>
  <si>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</si>
  <si>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</si>
  <si>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</si>
  <si>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</si>
  <si>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</si>
  <si>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</si>
  <si>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</si>
  <si>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</si>
  <si>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</si>
  <si>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</si>
  <si>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</si>
  <si>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</si>
  <si>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</si>
  <si>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</si>
  <si>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</si>
  <si>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</si>
  <si>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</si>
  <si>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</si>
  <si>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</si>
  <si>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</si>
  <si>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</si>
  <si>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</si>
  <si>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</si>
  <si>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</si>
  <si>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</si>
  <si>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</si>
  <si>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</si>
  <si>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</si>
  <si>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</si>
  <si>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</si>
  <si>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</si>
  <si>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</si>
  <si>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</si>
  <si>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</si>
  <si>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</si>
  <si>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</si>
  <si>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</si>
  <si>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</si>
  <si>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</si>
  <si>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</si>
  <si>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</si>
  <si>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</si>
  <si>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</si>
  <si>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</si>
  <si>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</si>
  <si>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</si>
  <si>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</si>
  <si>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</si>
  <si>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</si>
  <si>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</si>
  <si>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</si>
  <si>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</si>
  <si>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</si>
  <si>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</si>
  <si>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</si>
  <si>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</si>
  <si>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</si>
  <si>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</si>
  <si>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</si>
  <si>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</si>
  <si>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</si>
  <si>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</si>
  <si>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</si>
  <si>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</si>
  <si>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</si>
  <si>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</si>
  <si>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</si>
  <si>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</si>
  <si>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</si>
  <si>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</si>
  <si>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</si>
  <si>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</si>
  <si>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</si>
  <si>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</si>
  <si>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</si>
  <si>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</si>
  <si>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</si>
  <si>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</si>
  <si>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</si>
  <si>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</si>
  <si>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</si>
  <si>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</si>
  <si>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</si>
  <si>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</si>
  <si>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</si>
  <si>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</si>
  <si>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</si>
  <si>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</si>
  <si>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</si>
  <si>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</si>
  <si>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</si>
  <si>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</si>
  <si>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</si>
  <si>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</si>
  <si>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</si>
  <si>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</si>
  <si>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</si>
  <si>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</si>
  <si>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</si>
  <si>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</si>
  <si>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</si>
  <si>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</si>
  <si>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</si>
  <si>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</si>
  <si>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</si>
  <si>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</si>
  <si>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</si>
  <si>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</si>
  <si>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</si>
  <si>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</si>
  <si>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</si>
  <si>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</si>
  <si>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</si>
  <si>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</si>
  <si>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</si>
  <si>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</si>
  <si>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</si>
  <si>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</si>
  <si>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</si>
  <si>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</si>
  <si>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</si>
  <si>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</si>
  <si>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</si>
  <si>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</si>
  <si>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</si>
  <si>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</si>
  <si>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</si>
  <si>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</si>
  <si>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</si>
  <si>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</si>
  <si>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</si>
  <si>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</si>
  <si>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</si>
  <si>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</si>
  <si>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</si>
  <si>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</si>
  <si>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</si>
  <si>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</si>
  <si>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</si>
  <si>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</si>
  <si>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</si>
  <si>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</si>
  <si>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</si>
  <si>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</si>
  <si>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</si>
  <si>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</si>
  <si>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</si>
  <si>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</si>
  <si>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</si>
  <si>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</si>
  <si>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</si>
  <si>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</si>
  <si>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</si>
  <si>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</si>
  <si>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</si>
  <si>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</si>
  <si>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</si>
  <si>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</si>
  <si>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</si>
  <si>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</si>
  <si>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</si>
  <si>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</si>
  <si>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</si>
  <si>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</si>
  <si>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</si>
  <si>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</si>
  <si>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</si>
  <si>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</si>
  <si>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</si>
  <si>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</si>
  <si>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</si>
  <si>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</si>
  <si>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</si>
  <si>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</si>
  <si>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</si>
  <si>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</si>
  <si>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</si>
  <si>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</si>
  <si>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</si>
  <si>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</si>
  <si>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</si>
  <si>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</si>
  <si>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</si>
  <si>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</si>
  <si>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</si>
  <si>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</si>
  <si>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</si>
  <si>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</si>
  <si>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</si>
  <si>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</si>
  <si>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</si>
  <si>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</si>
  <si>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</si>
  <si>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</si>
  <si>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</si>
  <si>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</si>
  <si>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</si>
  <si>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</si>
  <si>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</si>
  <si>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</si>
  <si>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</si>
  <si>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</si>
  <si>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</si>
  <si>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</si>
  <si>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</si>
  <si>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</si>
  <si>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</si>
  <si>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</si>
  <si>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</si>
  <si>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</si>
  <si>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</si>
  <si>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</si>
  <si>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</si>
  <si>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</si>
  <si>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</si>
  <si>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</si>
  <si>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</si>
  <si>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</si>
  <si>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</si>
  <si>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</si>
  <si>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</si>
  <si>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</si>
  <si>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</si>
  <si>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</si>
  <si>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</si>
  <si>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</si>
  <si>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</si>
  <si>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</si>
  <si>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</si>
  <si>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</si>
  <si>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</si>
  <si>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</si>
  <si>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</si>
  <si>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</si>
  <si>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</si>
  <si>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</si>
  <si>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</si>
  <si>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</si>
  <si>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</si>
  <si>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</si>
  <si>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</si>
  <si>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</si>
  <si>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</si>
  <si>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</si>
  <si>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</si>
  <si>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</si>
  <si>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</si>
  <si>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</si>
  <si>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</si>
  <si>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</si>
  <si>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</si>
  <si>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</si>
  <si>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</si>
  <si>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</si>
  <si>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</si>
  <si>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</si>
  <si>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</si>
  <si>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</si>
  <si>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</si>
  <si>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</si>
  <si>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</si>
  <si>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</si>
  <si>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</si>
  <si>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</si>
  <si>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</si>
  <si>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</si>
  <si>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</si>
  <si>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</si>
  <si>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</si>
  <si>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</si>
  <si>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</si>
  <si>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</si>
  <si>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</si>
  <si>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</si>
  <si>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</si>
  <si>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</si>
  <si>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</si>
  <si>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</si>
  <si>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</si>
  <si>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</si>
  <si>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</si>
  <si>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</si>
  <si>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</si>
  <si>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</si>
  <si>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</si>
  <si>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</si>
  <si>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</si>
  <si>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</si>
  <si>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</si>
  <si>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</si>
  <si>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</si>
  <si>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</si>
  <si>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</si>
  <si>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</si>
  <si>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</si>
  <si>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</si>
  <si>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</si>
  <si>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</si>
  <si>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</si>
  <si>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</si>
  <si>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</si>
  <si>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</si>
  <si>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</si>
  <si>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</si>
  <si>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</si>
  <si>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</si>
  <si>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</si>
  <si>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</si>
  <si>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</si>
  <si>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</si>
  <si>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</si>
  <si>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</si>
  <si>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</si>
  <si>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</si>
  <si>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</si>
  <si>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</si>
  <si>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</si>
  <si>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</si>
  <si>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</si>
  <si>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</si>
  <si>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</si>
  <si>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</si>
  <si>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</si>
  <si>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</si>
  <si>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</si>
  <si>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</si>
  <si>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</si>
  <si>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</si>
  <si>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</si>
  <si>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</si>
  <si>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</si>
  <si>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</si>
  <si>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</si>
  <si>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</si>
  <si>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</si>
  <si>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</si>
  <si>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</si>
  <si>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</si>
  <si>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</si>
  <si>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</si>
  <si>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</si>
  <si>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</si>
  <si>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</si>
  <si>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</si>
  <si>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</si>
  <si>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</si>
  <si>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</si>
  <si>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</si>
  <si>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</si>
  <si>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</si>
  <si>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</si>
  <si>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</si>
  <si>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</si>
  <si>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</si>
  <si>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</si>
  <si>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</si>
  <si>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</si>
  <si>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</si>
  <si>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</si>
  <si>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</si>
  <si>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</si>
  <si>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</si>
  <si>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</si>
  <si>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</si>
  <si>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</si>
  <si>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</si>
  <si>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</si>
  <si>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</si>
  <si>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</si>
  <si>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</si>
  <si>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</si>
  <si>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</si>
  <si>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</si>
  <si>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</si>
  <si>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</si>
  <si>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</si>
  <si>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</si>
  <si>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</si>
  <si>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</si>
  <si>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</si>
  <si>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</si>
  <si>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</si>
  <si>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</si>
  <si>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</si>
  <si>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</si>
  <si>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</si>
  <si>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</si>
  <si>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</si>
  <si>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</si>
  <si>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</si>
  <si>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</si>
  <si>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</si>
  <si>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</si>
  <si>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</si>
  <si>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</si>
  <si>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</si>
  <si>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</si>
  <si>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</si>
  <si>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</si>
  <si>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</si>
  <si>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</si>
  <si>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</si>
  <si>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</si>
  <si>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</si>
  <si>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</si>
  <si>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</si>
  <si>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</si>
  <si>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</si>
  <si>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</si>
  <si>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</si>
  <si>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</si>
  <si>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</si>
  <si>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</si>
  <si>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</si>
  <si>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</si>
  <si>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</si>
  <si>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</si>
  <si>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</si>
  <si>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</si>
  <si>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</si>
  <si>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</si>
  <si>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</si>
  <si>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</si>
  <si>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</si>
  <si>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</si>
  <si>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</si>
  <si>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</si>
  <si>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</si>
  <si>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</si>
  <si>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</si>
  <si>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</si>
  <si>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</si>
  <si>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</si>
  <si>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</si>
  <si>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</si>
  <si>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</si>
  <si>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</si>
  <si>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</si>
  <si>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</si>
  <si>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</si>
  <si>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</si>
  <si>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</si>
  <si>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</si>
  <si>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</si>
  <si>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</si>
  <si>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</si>
  <si>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</si>
  <si>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</si>
  <si>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</si>
  <si>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</si>
  <si>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</si>
  <si>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</si>
  <si>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</si>
  <si>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</si>
  <si>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</si>
  <si>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</si>
  <si>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</si>
  <si>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</si>
  <si>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</si>
  <si>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</si>
  <si>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</si>
  <si>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</si>
  <si>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</si>
  <si>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</si>
  <si>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</si>
  <si>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</si>
  <si>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</si>
  <si>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</si>
  <si>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</si>
  <si>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</si>
  <si>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</si>
  <si>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</si>
  <si>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</si>
  <si>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</si>
  <si>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</si>
  <si>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</si>
  <si>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</si>
  <si>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</si>
  <si>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</si>
  <si>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</si>
  <si>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</si>
  <si>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</si>
  <si>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</si>
  <si>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</si>
  <si>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</si>
  <si>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</si>
  <si>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</si>
  <si>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</si>
  <si>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</si>
  <si>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</si>
  <si>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</si>
  <si>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</si>
  <si>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</si>
  <si>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</si>
  <si>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</si>
  <si>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</si>
  <si>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</si>
  <si>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</si>
  <si>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</si>
  <si>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</si>
  <si>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</si>
  <si>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</si>
  <si>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</si>
  <si>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</si>
  <si>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</si>
  <si>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</si>
  <si>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</si>
  <si>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</si>
  <si>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</si>
  <si>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</si>
  <si>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</si>
  <si>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</si>
  <si>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</si>
  <si>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</si>
  <si>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</si>
  <si>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</si>
  <si>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</si>
  <si>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</si>
  <si>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</si>
  <si>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</si>
  <si>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</si>
  <si>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</si>
  <si>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</si>
  <si>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</si>
  <si>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</si>
  <si>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</si>
  <si>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</si>
  <si>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</si>
  <si>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</si>
  <si>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</si>
  <si>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</si>
  <si>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</si>
  <si>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</si>
  <si>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</si>
  <si>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</si>
  <si>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</si>
  <si>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</si>
  <si>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</si>
  <si>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</si>
  <si>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</si>
  <si>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</si>
  <si>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</si>
  <si>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</si>
  <si>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</si>
  <si>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</si>
  <si>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</si>
  <si>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</si>
  <si>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</si>
  <si>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</si>
  <si>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</si>
  <si>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</si>
  <si>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</si>
  <si>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</si>
  <si>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</si>
  <si>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</si>
  <si>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</si>
  <si>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</si>
  <si>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</si>
  <si>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</si>
  <si>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</si>
  <si>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</si>
  <si>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</si>
  <si>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</si>
  <si>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</si>
  <si>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</si>
  <si>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</si>
  <si>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</si>
  <si>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</si>
  <si>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</si>
  <si>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</si>
  <si>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</si>
  <si>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</si>
  <si>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</si>
  <si>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</si>
  <si>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</si>
  <si>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</si>
  <si>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</si>
  <si>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</si>
  <si>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</si>
  <si>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</si>
  <si>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</si>
  <si>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</si>
  <si>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</si>
  <si>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</si>
  <si>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</si>
  <si>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</si>
  <si>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</si>
  <si>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</si>
  <si>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</si>
  <si>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</si>
  <si>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</si>
  <si>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</si>
  <si>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</si>
  <si>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</si>
  <si>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</si>
  <si>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</si>
  <si>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</si>
  <si>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</si>
  <si>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</si>
  <si>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</si>
  <si>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</si>
  <si>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</si>
  <si>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</si>
  <si>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</si>
  <si>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</si>
  <si>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</si>
  <si>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</si>
  <si>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</si>
  <si>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</si>
  <si>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</si>
  <si>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</si>
  <si>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</si>
  <si>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</si>
  <si>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</si>
  <si>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</si>
  <si>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</si>
  <si>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</si>
  <si>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</si>
  <si>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</si>
  <si>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</si>
  <si>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</si>
  <si>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</si>
  <si>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</si>
  <si>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</si>
  <si>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</si>
  <si>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</si>
  <si>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</si>
  <si>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</si>
  <si>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</si>
  <si>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</si>
  <si>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</si>
  <si>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</si>
  <si>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</si>
  <si>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</si>
  <si>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</si>
  <si>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</si>
  <si>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</si>
  <si>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</si>
  <si>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</si>
  <si>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</si>
  <si>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</si>
  <si>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</si>
  <si>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</si>
  <si>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</si>
  <si>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</si>
  <si>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</si>
  <si>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</si>
  <si>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</si>
  <si>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</si>
  <si>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</si>
  <si>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</si>
  <si>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</si>
  <si>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</si>
  <si>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</si>
  <si>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</si>
  <si>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</si>
  <si>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</si>
  <si>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</si>
  <si>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</si>
  <si>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</si>
  <si>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</si>
  <si>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</si>
  <si>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</si>
  <si>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</si>
  <si>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</si>
  <si>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</si>
  <si>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</si>
  <si>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</si>
  <si>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</si>
  <si>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</si>
  <si>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</si>
  <si>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</si>
  <si>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</si>
  <si>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</si>
  <si>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</si>
  <si>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</si>
  <si>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</si>
  <si>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</si>
  <si>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</si>
  <si>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</si>
  <si>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</si>
  <si>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</si>
  <si>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</si>
  <si>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</si>
  <si>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</si>
  <si>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</si>
  <si>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</si>
  <si>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</si>
  <si>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</si>
  <si>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</si>
  <si>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</si>
  <si>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</si>
  <si>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</si>
  <si>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</si>
  <si>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</si>
  <si>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</si>
  <si>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</si>
  <si>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</si>
  <si>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</si>
  <si>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</si>
  <si>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</si>
  <si>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</si>
  <si>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</si>
  <si>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</si>
  <si>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</si>
  <si>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</si>
  <si>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</si>
  <si>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</si>
  <si>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</si>
  <si>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</si>
  <si>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</si>
  <si>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</si>
  <si>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</si>
  <si>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</si>
  <si>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</si>
  <si>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</si>
  <si>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</si>
  <si>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</si>
  <si>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</si>
  <si>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</si>
  <si>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</si>
  <si>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</si>
  <si>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</si>
  <si>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</si>
  <si>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</si>
  <si>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</si>
  <si>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</si>
  <si>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</si>
  <si>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</si>
  <si>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</si>
  <si>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</si>
  <si>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</si>
  <si>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</si>
  <si>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</si>
  <si>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</si>
  <si>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</si>
  <si>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</si>
  <si>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</si>
  <si>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</si>
  <si>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</si>
  <si>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</si>
  <si>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</si>
  <si>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</si>
  <si>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</si>
  <si>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</si>
  <si>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</si>
  <si>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</si>
  <si>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</si>
  <si>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</si>
  <si>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</si>
  <si>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</si>
  <si>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</si>
  <si>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</si>
  <si>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</si>
  <si>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</si>
  <si>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</si>
  <si>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</si>
  <si>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</si>
  <si>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</si>
  <si>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</si>
  <si>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</si>
  <si>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</si>
  <si>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</si>
  <si>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</si>
  <si>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</si>
  <si>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</si>
  <si>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</si>
  <si>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</si>
  <si>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</si>
  <si>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</si>
  <si>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</si>
  <si>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</si>
  <si>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</si>
  <si>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</si>
  <si>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</si>
  <si>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</si>
  <si>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</si>
  <si>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</si>
  <si>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</si>
  <si>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</si>
  <si>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</si>
  <si>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</si>
  <si>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</si>
  <si>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</si>
  <si>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</si>
  <si>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</si>
  <si>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</si>
  <si>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</si>
  <si>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</si>
  <si>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</si>
  <si>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</si>
  <si>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</si>
  <si>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</si>
  <si>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</si>
  <si>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</si>
  <si>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</si>
  <si>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</si>
  <si>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</si>
  <si>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</si>
  <si>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</si>
  <si>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</si>
  <si>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</si>
  <si>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</si>
  <si>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</si>
  <si>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</si>
  <si>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</si>
  <si>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</si>
  <si>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</si>
  <si>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</si>
  <si>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</si>
  <si>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</si>
  <si>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</si>
  <si>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</si>
  <si>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</si>
  <si>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</si>
  <si>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</si>
  <si>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</si>
  <si>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</si>
  <si>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</si>
  <si>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</si>
  <si>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</si>
  <si>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</si>
  <si>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</si>
  <si>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</si>
  <si>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</si>
  <si>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</si>
  <si>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</si>
  <si>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</si>
  <si>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</si>
  <si>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</si>
  <si>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</si>
  <si>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</si>
  <si>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</si>
  <si>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</si>
  <si>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</si>
  <si>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</si>
  <si>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</si>
  <si>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</si>
  <si>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</si>
  <si>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</si>
  <si>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</si>
  <si>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</si>
  <si>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</si>
  <si>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</si>
  <si>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</si>
  <si>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</si>
  <si>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</si>
  <si>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</si>
  <si>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</si>
  <si>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</si>
  <si>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</si>
  <si>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</si>
  <si>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</si>
  <si>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</si>
  <si>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</si>
  <si>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</si>
  <si>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</si>
  <si>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</si>
  <si>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</si>
  <si>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</si>
  <si>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</si>
  <si>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</si>
  <si>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</si>
  <si>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</si>
  <si>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</si>
  <si>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</si>
  <si>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</si>
  <si>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</si>
  <si>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</si>
  <si>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</si>
  <si>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</si>
  <si>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</si>
  <si>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</si>
  <si>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</si>
  <si>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</si>
  <si>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</si>
  <si>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</si>
  <si>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</si>
  <si>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</si>
  <si>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</si>
  <si>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</si>
  <si>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</si>
  <si>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</si>
  <si>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</si>
  <si>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</si>
  <si>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</si>
  <si>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</si>
  <si>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</si>
  <si>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</si>
  <si>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</si>
  <si>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</si>
  <si>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</si>
  <si>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</si>
  <si>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</si>
  <si>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</si>
  <si>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</si>
  <si>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</si>
  <si>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</si>
  <si>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</si>
  <si>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</si>
  <si>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</si>
  <si>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</si>
  <si>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</si>
  <si>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</si>
  <si>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</si>
  <si>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</si>
  <si>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</si>
  <si>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</si>
  <si>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</si>
  <si>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</si>
  <si>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</si>
  <si>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</si>
  <si>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</si>
  <si>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</si>
  <si>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</si>
  <si>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</si>
  <si>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</si>
  <si>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</si>
  <si>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</si>
  <si>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</si>
  <si>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</si>
  <si>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</si>
  <si>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</si>
  <si>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</si>
  <si>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</si>
  <si>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</si>
  <si>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</si>
  <si>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</si>
  <si>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</si>
  <si>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</si>
  <si>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</si>
  <si>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</si>
  <si>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</si>
  <si>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</si>
  <si>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</si>
  <si>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</si>
  <si>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</si>
  <si>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</si>
  <si>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</si>
  <si>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</si>
  <si>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</si>
  <si>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</si>
  <si>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</si>
  <si>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</si>
  <si>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</si>
  <si>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</si>
  <si>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</si>
  <si>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</si>
  <si>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</si>
  <si>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</si>
  <si>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</si>
  <si>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</si>
  <si>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</si>
  <si>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</si>
  <si>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</si>
  <si>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</si>
  <si>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</si>
  <si>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</si>
  <si>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</si>
  <si>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</si>
  <si>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</si>
  <si>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</si>
  <si>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</si>
  <si>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</si>
  <si>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</si>
  <si>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</si>
  <si>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</si>
  <si>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</si>
  <si>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</si>
  <si>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</si>
  <si>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</si>
  <si>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</si>
  <si>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</si>
  <si>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</si>
  <si>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</si>
  <si>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</si>
  <si>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</si>
  <si>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</si>
  <si>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</si>
  <si>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</si>
  <si>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</si>
  <si>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</si>
  <si>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</si>
  <si>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</si>
  <si>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</si>
  <si>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</si>
  <si>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</si>
  <si>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</si>
  <si>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</si>
  <si>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</si>
  <si>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</si>
  <si>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</si>
  <si>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</si>
  <si>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</si>
  <si>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</si>
  <si>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</si>
  <si>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</si>
  <si>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</si>
  <si>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</si>
  <si>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</si>
  <si>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</si>
  <si>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</si>
  <si>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</si>
  <si>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</si>
  <si>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</si>
  <si>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</si>
  <si>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</si>
  <si>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</si>
  <si>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</si>
  <si>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</si>
  <si>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</si>
  <si>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</si>
  <si>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</si>
  <si>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</si>
  <si>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</si>
  <si>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</si>
  <si>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</si>
  <si>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</si>
  <si>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</si>
  <si>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</si>
  <si>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</si>
  <si>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</si>
  <si>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</si>
  <si>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</si>
  <si>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</si>
  <si>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</si>
  <si>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</si>
  <si>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</si>
  <si>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</si>
  <si>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</si>
  <si>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</si>
  <si>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</si>
  <si>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</si>
  <si>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</si>
  <si>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</si>
  <si>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</si>
  <si>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</si>
  <si>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</si>
  <si>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</si>
  <si>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</si>
  <si>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</si>
  <si>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</si>
  <si>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</si>
  <si>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</si>
  <si>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</si>
  <si>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</si>
  <si>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</si>
  <si>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</si>
  <si>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</si>
  <si>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</si>
  <si>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</si>
  <si>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</si>
  <si>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</si>
  <si>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</si>
  <si>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</si>
  <si>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</si>
  <si>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</si>
  <si>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</si>
  <si>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</si>
  <si>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</si>
  <si>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</si>
  <si>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</si>
  <si>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</si>
  <si>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</si>
  <si>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</si>
  <si>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</si>
  <si>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</si>
  <si>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</si>
  <si>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</si>
  <si>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</si>
  <si>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</si>
  <si>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</si>
  <si>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</si>
  <si>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</si>
  <si>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</si>
  <si>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</si>
  <si>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</si>
  <si>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</si>
  <si>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</si>
  <si>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</si>
  <si>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</si>
  <si>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</si>
  <si>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</si>
  <si>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</si>
  <si>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</si>
  <si>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</si>
  <si>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</si>
  <si>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</si>
  <si>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</si>
  <si>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</si>
  <si>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</si>
  <si>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</si>
  <si>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</si>
  <si>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</si>
  <si>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</si>
  <si>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</si>
  <si>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</si>
  <si>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</si>
  <si>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</si>
  <si>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</si>
  <si>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</si>
  <si>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</si>
  <si>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</si>
  <si>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</si>
  <si>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</si>
  <si>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</si>
  <si>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</si>
  <si>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</si>
  <si>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</si>
  <si>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</si>
  <si>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</si>
  <si>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</si>
  <si>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</si>
  <si>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</si>
  <si>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</si>
  <si>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</si>
  <si>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</si>
  <si>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</si>
  <si>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</si>
  <si>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</si>
  <si>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</si>
  <si>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</si>
  <si>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</si>
  <si>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</si>
  <si>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</si>
  <si>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</si>
  <si>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</si>
  <si>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</si>
  <si>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</si>
  <si>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</si>
  <si>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</si>
  <si>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</si>
  <si>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</si>
  <si>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</si>
  <si>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</si>
  <si>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</si>
  <si>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</si>
  <si>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</si>
  <si>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</si>
  <si>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</si>
  <si>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</si>
  <si>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</si>
  <si>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</si>
  <si>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</si>
  <si>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</si>
  <si>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</si>
  <si>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</si>
  <si>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</si>
  <si>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</si>
  <si>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</si>
  <si>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</si>
  <si>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</si>
  <si>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</si>
  <si>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</si>
  <si>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</si>
  <si>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</si>
  <si>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</si>
  <si>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</si>
  <si>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</si>
  <si>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</si>
  <si>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</si>
  <si>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</si>
  <si>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</si>
  <si>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</si>
  <si>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</si>
  <si>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</si>
  <si>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</si>
  <si>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</si>
  <si>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</si>
  <si>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</si>
  <si>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</si>
  <si>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</si>
  <si>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</si>
  <si>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</si>
  <si>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</si>
  <si>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</si>
  <si>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</si>
  <si>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</si>
  <si>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</si>
  <si>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</si>
  <si>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</si>
  <si>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</si>
  <si>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</si>
  <si>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</si>
  <si>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</si>
  <si>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</si>
  <si>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</si>
  <si>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</si>
  <si>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</si>
  <si>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</si>
  <si>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</si>
  <si>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</si>
  <si>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</si>
  <si>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</si>
  <si>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</si>
  <si>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</si>
  <si>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</si>
  <si>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</si>
  <si>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</si>
  <si>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</si>
  <si>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</si>
  <si>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</si>
  <si>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</si>
  <si>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</si>
  <si>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</si>
  <si>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</si>
  <si>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</si>
  <si>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</si>
  <si>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</si>
  <si>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</si>
  <si>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</si>
  <si>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</si>
  <si>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</si>
  <si>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</si>
  <si>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</si>
  <si>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</si>
  <si>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</si>
  <si>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</si>
  <si>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</si>
  <si>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</si>
  <si>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</si>
  <si>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</si>
  <si>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</si>
  <si>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</si>
  <si>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</si>
  <si>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</si>
  <si>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</si>
  <si>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</si>
  <si>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</si>
  <si>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</si>
  <si>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</si>
  <si>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</si>
  <si>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</si>
  <si>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</si>
  <si>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</si>
  <si>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</si>
  <si>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</si>
  <si>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</si>
  <si>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</si>
  <si>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</si>
  <si>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</si>
  <si>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</si>
  <si>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</si>
  <si>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</si>
  <si>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</si>
  <si>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</si>
  <si>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</si>
  <si>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</si>
  <si>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</si>
  <si>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</si>
  <si>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</si>
  <si>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</si>
  <si>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</si>
  <si>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</si>
  <si>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</si>
  <si>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</si>
  <si>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</si>
  <si>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</si>
  <si>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</si>
  <si>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</si>
  <si>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</si>
  <si>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</si>
  <si>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</si>
  <si>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</si>
  <si>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</si>
  <si>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</si>
  <si>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</si>
  <si>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</si>
  <si>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</si>
  <si>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</si>
  <si>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</si>
  <si>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</si>
  <si>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</si>
  <si>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</si>
  <si>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</si>
  <si>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</si>
  <si>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</si>
  <si>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</si>
  <si>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</si>
  <si>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</si>
  <si>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</si>
  <si>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</si>
  <si>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</si>
  <si>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</si>
  <si>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</si>
  <si>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</si>
  <si>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</si>
  <si>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</si>
  <si>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</si>
  <si>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</si>
  <si>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</si>
  <si>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</si>
  <si>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</si>
  <si>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</si>
  <si>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</si>
  <si>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</si>
  <si>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</si>
  <si>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</si>
  <si>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</si>
  <si>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</si>
  <si>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</si>
  <si>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</si>
  <si>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</si>
  <si>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</si>
  <si>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</si>
  <si>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</si>
  <si>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</si>
  <si>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</si>
  <si>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</si>
  <si>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</si>
  <si>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</si>
  <si>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</si>
  <si>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</si>
  <si>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</si>
  <si>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</si>
  <si>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</si>
  <si>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</si>
  <si>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</si>
  <si>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</si>
  <si>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</si>
  <si>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</si>
  <si>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</si>
  <si>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</si>
  <si>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</si>
  <si>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</si>
  <si>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</si>
  <si>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</si>
  <si>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</si>
  <si>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</si>
  <si>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</si>
  <si>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</si>
  <si>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</si>
  <si>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</si>
  <si>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</si>
  <si>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</si>
  <si>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</si>
  <si>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</si>
  <si>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</si>
  <si>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</si>
  <si>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</si>
  <si>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</si>
  <si>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</si>
  <si>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</si>
  <si>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</si>
  <si>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</si>
  <si>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</si>
  <si>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</si>
  <si>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</si>
  <si>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</si>
  <si>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</si>
  <si>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</si>
  <si>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</si>
  <si>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</si>
  <si>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</si>
  <si>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</si>
  <si>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</si>
  <si>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</si>
  <si>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</si>
  <si>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</si>
  <si>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</si>
  <si>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</si>
  <si>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</si>
  <si>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</si>
  <si>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</si>
  <si>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</si>
  <si>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</si>
  <si>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</si>
  <si>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</si>
  <si>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</si>
  <si>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</si>
  <si>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</si>
  <si>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</si>
  <si>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</si>
  <si>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</si>
  <si>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</si>
  <si>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</si>
  <si>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</si>
  <si>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</si>
  <si>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</si>
  <si>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</si>
  <si>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</si>
  <si>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</si>
  <si>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</si>
  <si>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</si>
  <si>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</si>
  <si>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</si>
  <si>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</si>
  <si>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</si>
  <si>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</si>
  <si>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</si>
  <si>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</si>
  <si>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</si>
  <si>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</si>
  <si>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</si>
  <si>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</si>
  <si>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</si>
  <si>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</si>
  <si>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</si>
  <si>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</si>
  <si>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</si>
  <si>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</si>
  <si>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</si>
  <si>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</si>
  <si>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</si>
  <si>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</si>
  <si>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</si>
  <si>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</si>
  <si>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</si>
  <si>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</si>
  <si>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</si>
  <si>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</si>
  <si>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</si>
  <si>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</si>
  <si>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</si>
  <si>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</si>
  <si>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</si>
  <si>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</si>
  <si>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</si>
  <si>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</si>
  <si>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</si>
  <si>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</si>
  <si>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</si>
  <si>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</si>
  <si>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</si>
  <si>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</si>
  <si>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</si>
  <si>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</si>
  <si>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</si>
  <si>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</si>
  <si>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</si>
  <si>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</si>
  <si>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</si>
  <si>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</si>
  <si>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</si>
  <si>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</si>
  <si>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</si>
  <si>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</si>
  <si>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</si>
  <si>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</si>
  <si>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</si>
  <si>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</si>
  <si>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</si>
  <si>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</si>
  <si>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</si>
  <si>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</si>
  <si>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</si>
  <si>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</si>
  <si>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</si>
  <si>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</si>
  <si>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</si>
  <si>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</si>
  <si>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</si>
  <si>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</si>
  <si>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</si>
  <si>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</si>
  <si>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</si>
  <si>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</si>
  <si>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</si>
  <si>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</si>
  <si>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</si>
  <si>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</si>
  <si>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</si>
  <si>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</si>
  <si>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</si>
  <si>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</si>
  <si>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</si>
  <si>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</si>
  <si>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</si>
  <si>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</si>
  <si>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</si>
  <si>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</si>
  <si>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</si>
  <si>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</si>
  <si>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</si>
  <si>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</si>
  <si>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</si>
  <si>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</si>
  <si>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</si>
  <si>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</si>
  <si>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</si>
  <si>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</si>
  <si>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</si>
  <si>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</si>
  <si>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</si>
  <si>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</si>
  <si>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</si>
  <si>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</si>
  <si>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</si>
  <si>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</si>
  <si>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</si>
  <si>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</si>
  <si>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</si>
  <si>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</si>
  <si>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</si>
  <si>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</si>
  <si>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</si>
  <si>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</si>
  <si>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</si>
  <si>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</si>
  <si>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</si>
  <si>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</si>
  <si>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</si>
  <si>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</si>
  <si>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</si>
  <si>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</si>
  <si>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</si>
  <si>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</si>
  <si>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</si>
  <si>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</si>
  <si>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</si>
  <si>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</si>
  <si>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</si>
  <si>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</si>
  <si>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</si>
  <si>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</si>
  <si>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</si>
  <si>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</si>
  <si>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</si>
  <si>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</si>
  <si>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</si>
  <si>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</si>
  <si>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</si>
  <si>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</si>
  <si>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</si>
  <si>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</si>
  <si>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</si>
  <si>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</si>
  <si>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</si>
  <si>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</si>
  <si>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</si>
  <si>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</si>
  <si>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</si>
  <si>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</si>
  <si>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</si>
  <si>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</si>
  <si>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</si>
  <si>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</si>
  <si>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</si>
  <si>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</si>
  <si>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</si>
  <si>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</si>
  <si>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</si>
  <si>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</si>
  <si>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</si>
  <si>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</si>
  <si>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</si>
  <si>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</si>
  <si>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</si>
  <si>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</si>
  <si>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</si>
  <si>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</si>
  <si>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</si>
  <si>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</si>
  <si>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</si>
  <si>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</si>
  <si>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</si>
  <si>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</si>
  <si>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</si>
  <si>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</si>
  <si>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</si>
  <si>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</si>
  <si>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</si>
  <si>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</si>
  <si>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</si>
  <si>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</si>
  <si>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</si>
  <si>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</si>
  <si>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</si>
  <si>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</si>
  <si>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</si>
  <si>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</si>
  <si>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</si>
  <si>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</si>
  <si>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</si>
  <si>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</si>
  <si>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</si>
  <si>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</si>
  <si>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</si>
  <si>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</si>
  <si>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</si>
  <si>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</si>
  <si>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</si>
  <si>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</si>
  <si>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</si>
  <si>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</si>
  <si>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</si>
  <si>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</si>
  <si>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</si>
  <si>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</si>
  <si>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</si>
  <si>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</si>
  <si>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</si>
  <si>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</si>
  <si>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</si>
  <si>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</si>
  <si>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</si>
  <si>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</si>
  <si>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</si>
  <si>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</si>
  <si>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</si>
  <si>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</si>
  <si>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</si>
  <si>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</si>
  <si>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</si>
  <si>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</si>
  <si>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</si>
  <si>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</si>
  <si>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</si>
  <si>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</si>
  <si>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</si>
  <si>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</si>
  <si>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</si>
  <si>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</si>
  <si>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</si>
  <si>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</si>
  <si>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</si>
  <si>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</si>
  <si>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</si>
  <si>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</si>
  <si>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</si>
  <si>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</si>
  <si>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</si>
  <si>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</si>
  <si>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</si>
  <si>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</si>
  <si>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</si>
  <si>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</si>
  <si>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</si>
  <si>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</si>
  <si>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</si>
  <si>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</si>
  <si>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</si>
  <si>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</si>
  <si>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</si>
  <si>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</si>
  <si>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</si>
  <si>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</si>
  <si>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</si>
  <si>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</si>
  <si>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</si>
  <si>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</si>
  <si>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</si>
  <si>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</si>
  <si>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</si>
  <si>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</si>
  <si>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</si>
  <si>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</si>
  <si>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</si>
  <si>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</si>
  <si>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</si>
  <si>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</si>
  <si>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</si>
  <si>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</si>
  <si>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</si>
  <si>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</si>
  <si>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</si>
  <si>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</si>
  <si>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</si>
  <si>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</si>
  <si>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</si>
  <si>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</si>
  <si>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</si>
  <si>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</si>
  <si>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</si>
  <si>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</si>
  <si>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</si>
  <si>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</si>
  <si>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</si>
  <si>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</si>
  <si>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</si>
  <si>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</si>
  <si>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</si>
  <si>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</si>
  <si>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</si>
  <si>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</si>
  <si>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</si>
  <si>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</si>
  <si>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</si>
  <si>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</si>
  <si>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</si>
  <si>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</si>
  <si>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</si>
  <si>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</si>
  <si>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</si>
  <si>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</si>
  <si>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</si>
  <si>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</si>
  <si>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</si>
  <si>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</si>
  <si>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</si>
  <si>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</si>
  <si>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</si>
  <si>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</si>
  <si>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</si>
  <si>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</si>
  <si>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</si>
  <si>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</si>
  <si>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</si>
  <si>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</si>
  <si>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</si>
  <si>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</si>
  <si>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</si>
  <si>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</si>
  <si>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</si>
  <si>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</si>
  <si>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</si>
  <si>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</si>
  <si>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</si>
  <si>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</si>
  <si>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</si>
  <si>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</si>
  <si>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</si>
  <si>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</si>
  <si>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</si>
  <si>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</si>
  <si>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</si>
  <si>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</si>
  <si>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</si>
  <si>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</si>
  <si>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</si>
  <si>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</si>
  <si>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</si>
  <si>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</si>
  <si>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</si>
  <si>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</si>
  <si>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</si>
  <si>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</si>
  <si>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</si>
  <si>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</si>
  <si>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</si>
  <si>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</si>
  <si>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</si>
  <si>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</si>
  <si>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</si>
  <si>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</si>
  <si>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</si>
  <si>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</si>
  <si>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</si>
  <si>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</si>
  <si>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</si>
  <si>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</si>
  <si>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</si>
  <si>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</si>
  <si>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</si>
  <si>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</si>
  <si>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</si>
  <si>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</si>
  <si>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</si>
  <si>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</si>
  <si>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</si>
  <si>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</si>
  <si>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</si>
  <si>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</si>
  <si>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</si>
  <si>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</si>
  <si>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</si>
  <si>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</si>
  <si>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</si>
  <si>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</si>
  <si>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</si>
  <si>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</si>
  <si>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</si>
  <si>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</si>
  <si>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</si>
  <si>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</si>
  <si>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</si>
  <si>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</si>
  <si>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</si>
  <si>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</si>
  <si>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</si>
  <si>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</si>
  <si>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</si>
  <si>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</si>
  <si>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</si>
  <si>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</si>
  <si>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</si>
  <si>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</si>
  <si>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</si>
  <si>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</si>
  <si>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</si>
  <si>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</si>
  <si>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</si>
  <si>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</si>
  <si>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</si>
  <si>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</si>
  <si>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</si>
  <si>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</si>
  <si>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</si>
  <si>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</si>
  <si>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</si>
  <si>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</si>
  <si>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</si>
  <si>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</si>
  <si>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</si>
  <si>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</si>
  <si>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</si>
  <si>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</si>
  <si>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</si>
  <si>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</si>
  <si>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</si>
  <si>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</si>
  <si>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</si>
  <si>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</si>
  <si>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</si>
  <si>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</si>
  <si>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</si>
  <si>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</si>
  <si>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</si>
  <si>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</si>
  <si>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</si>
  <si>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</si>
  <si>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</si>
  <si>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</si>
  <si>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</si>
  <si>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</si>
  <si>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</si>
  <si>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</si>
  <si>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</si>
  <si>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</si>
  <si>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</si>
  <si>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</si>
  <si>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</si>
  <si>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</si>
  <si>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</si>
  <si>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</si>
  <si>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</si>
  <si>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</si>
  <si>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</si>
  <si>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</si>
  <si>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</si>
  <si>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</si>
  <si>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</si>
  <si>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</si>
  <si>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</si>
  <si>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</si>
  <si>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</si>
  <si>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</si>
  <si>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</si>
  <si>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</si>
  <si>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</si>
  <si>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</si>
  <si>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</si>
  <si>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</si>
  <si>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</si>
  <si>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</si>
  <si>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</si>
  <si>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</si>
  <si>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</si>
  <si>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</si>
  <si>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</si>
  <si>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</si>
  <si>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</si>
  <si>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</si>
  <si>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</si>
  <si>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</si>
  <si>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</si>
  <si>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</si>
  <si>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</si>
  <si>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</si>
  <si>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</si>
  <si>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</si>
  <si>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</si>
  <si>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</si>
  <si>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</si>
  <si>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</si>
  <si>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</si>
  <si>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</si>
  <si>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</si>
  <si>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</si>
  <si>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</si>
  <si>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</si>
  <si>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</si>
  <si>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</si>
  <si>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</si>
  <si>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</si>
  <si>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</si>
  <si>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</si>
  <si>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</si>
  <si>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</si>
  <si>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</si>
  <si>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</si>
  <si>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</si>
  <si>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</si>
  <si>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</si>
  <si>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</si>
  <si>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</si>
  <si>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</si>
  <si>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</si>
  <si>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</si>
  <si>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</si>
  <si>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</si>
  <si>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</si>
  <si>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</si>
  <si>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</si>
  <si>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</si>
  <si>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</si>
  <si>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</si>
  <si>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</si>
  <si>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</si>
  <si>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</si>
  <si>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</si>
  <si>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</si>
  <si>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</si>
  <si>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</si>
  <si>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</si>
  <si>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</si>
  <si>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</si>
  <si>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</si>
  <si>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</si>
  <si>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</si>
  <si>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</si>
  <si>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</si>
  <si>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</si>
  <si>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</si>
  <si>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</si>
  <si>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</si>
  <si>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</si>
  <si>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</si>
  <si>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</si>
  <si>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</si>
  <si>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</si>
  <si>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</si>
  <si>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</si>
  <si>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</si>
  <si>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</si>
  <si>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</si>
  <si>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</si>
  <si>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</si>
  <si>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</si>
  <si>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</si>
  <si>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</si>
  <si>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</si>
  <si>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</si>
  <si>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</si>
  <si>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</si>
  <si>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</si>
  <si>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</si>
  <si>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</si>
  <si>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</si>
  <si>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</si>
  <si>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</si>
  <si>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</si>
  <si>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</si>
  <si>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</si>
  <si>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</si>
  <si>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</si>
  <si>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</si>
  <si>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</si>
  <si>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</si>
  <si>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</si>
  <si>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</si>
  <si>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</si>
  <si>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</si>
  <si>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</si>
  <si>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</si>
  <si>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</si>
  <si>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</si>
  <si>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</si>
  <si>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</si>
  <si>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</si>
  <si>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</si>
  <si>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</si>
  <si>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</si>
  <si>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</si>
  <si>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</si>
  <si>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</si>
  <si>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</si>
  <si>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</si>
  <si>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</si>
  <si>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</si>
  <si>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</si>
  <si>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</si>
  <si>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</si>
  <si>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</si>
  <si>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</si>
  <si>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</si>
  <si>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</si>
  <si>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</si>
  <si>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</si>
  <si>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</si>
  <si>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</si>
  <si>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</si>
  <si>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</si>
  <si>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</si>
  <si>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</si>
  <si>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</si>
  <si>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</si>
  <si>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</si>
  <si>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</si>
  <si>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</si>
  <si>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</si>
  <si>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</si>
  <si>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</si>
  <si>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</si>
  <si>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</si>
  <si>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</si>
  <si>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</si>
  <si>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</si>
  <si>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</si>
  <si>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</si>
  <si>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</si>
  <si>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</si>
  <si>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</si>
  <si>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</si>
  <si>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</si>
  <si>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</si>
  <si>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</si>
  <si>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</si>
  <si>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</si>
  <si>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</si>
  <si>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</si>
  <si>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</si>
  <si>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</si>
  <si>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</si>
  <si>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</si>
  <si>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</si>
  <si>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</si>
  <si>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</si>
  <si>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</si>
  <si>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</si>
  <si>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</si>
  <si>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</si>
  <si>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</si>
  <si>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</si>
  <si>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</si>
  <si>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</si>
  <si>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</si>
  <si>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</si>
  <si>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</si>
  <si>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</si>
  <si>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</si>
  <si>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</si>
  <si>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</si>
  <si>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</si>
  <si>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</si>
  <si>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</si>
  <si>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</si>
  <si>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</si>
  <si>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</si>
  <si>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</si>
  <si>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</si>
  <si>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</si>
  <si>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</si>
  <si>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</si>
  <si>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</si>
  <si>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</si>
  <si>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</si>
  <si>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</si>
  <si>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</si>
  <si>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</si>
  <si>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</si>
  <si>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</si>
  <si>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</si>
  <si>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</si>
  <si>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</si>
  <si>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</si>
  <si>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</si>
  <si>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</si>
  <si>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</si>
  <si>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</si>
  <si>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</si>
  <si>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</si>
  <si>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</si>
  <si>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</si>
  <si>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</si>
  <si>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</si>
  <si>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</si>
  <si>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</si>
  <si>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</si>
  <si>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</si>
  <si>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</si>
  <si>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</si>
  <si>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</si>
  <si>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</si>
  <si>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</si>
  <si>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</si>
  <si>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</si>
  <si>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</si>
  <si>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</si>
  <si>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</si>
  <si>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</si>
  <si>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</si>
  <si>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</si>
  <si>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</si>
  <si>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</si>
  <si>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</si>
  <si>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</si>
  <si>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</si>
  <si>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</si>
  <si>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</si>
  <si>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</si>
  <si>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</si>
  <si>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</si>
  <si>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</si>
  <si>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</si>
  <si>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</si>
  <si>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</si>
  <si>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</si>
  <si>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</si>
  <si>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</si>
  <si>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</si>
  <si>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</si>
  <si>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</si>
  <si>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</si>
  <si>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</si>
  <si>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</si>
  <si>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</si>
  <si>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</si>
  <si>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</si>
  <si>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</si>
  <si>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</si>
  <si>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</si>
  <si>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</si>
  <si>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</si>
  <si>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</si>
  <si>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</si>
  <si>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</si>
  <si>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</si>
  <si>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</si>
  <si>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</si>
  <si>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</si>
  <si>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</si>
  <si>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</si>
  <si>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</si>
  <si>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</si>
  <si>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</si>
  <si>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</si>
  <si>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</si>
  <si>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</si>
  <si>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</si>
  <si>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</si>
  <si>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</si>
  <si>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</si>
  <si>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</si>
  <si>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</si>
  <si>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</si>
  <si>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</si>
  <si>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</si>
  <si>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</si>
  <si>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</si>
  <si>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</si>
  <si>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</si>
  <si>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</si>
  <si>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</si>
  <si>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</si>
  <si>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</si>
  <si>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</si>
  <si>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</si>
  <si>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</si>
  <si>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</si>
  <si>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</si>
  <si>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</si>
  <si>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</si>
  <si>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</si>
  <si>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</si>
  <si>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</si>
  <si>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</si>
  <si>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</si>
  <si>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</si>
  <si>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</si>
  <si>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</si>
  <si>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</si>
  <si>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</si>
  <si>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</si>
  <si>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</si>
  <si>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</si>
  <si>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</si>
  <si>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</si>
  <si>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</si>
  <si>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</si>
  <si>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</si>
  <si>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</si>
  <si>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</si>
  <si>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</si>
  <si>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</si>
  <si>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</si>
  <si>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</si>
  <si>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</si>
  <si>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</si>
  <si>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</si>
  <si>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</si>
  <si>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</si>
  <si>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</si>
  <si>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</si>
  <si>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</si>
  <si>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</si>
  <si>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</si>
  <si>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</si>
  <si>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</si>
  <si>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</si>
  <si>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</si>
  <si>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</si>
  <si>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</si>
  <si>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</si>
  <si>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</si>
  <si>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</si>
  <si>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</si>
  <si>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</si>
  <si>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</si>
  <si>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</si>
  <si>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</si>
  <si>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</si>
  <si>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</si>
  <si>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</si>
  <si>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</si>
  <si>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</si>
  <si>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</si>
  <si>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</si>
  <si>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</si>
  <si>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</si>
  <si>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</si>
  <si>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</si>
  <si>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</si>
  <si>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</si>
  <si>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</si>
  <si>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</si>
  <si>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</si>
  <si>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</si>
  <si>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</si>
  <si>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</si>
  <si>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</si>
  <si>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</si>
  <si>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</si>
  <si>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</si>
  <si>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</si>
  <si>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</si>
  <si>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</si>
  <si>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</si>
  <si>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</si>
  <si>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</si>
  <si>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</si>
  <si>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</si>
  <si>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</si>
  <si>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</si>
  <si>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</si>
  <si>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</si>
  <si>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</si>
  <si>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</si>
  <si>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</si>
  <si>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</si>
  <si>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</si>
  <si>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</si>
  <si>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</si>
  <si>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</si>
  <si>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</si>
  <si>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</si>
  <si>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</si>
  <si>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</si>
  <si>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</si>
  <si>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</si>
  <si>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</si>
  <si>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</si>
  <si>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</si>
  <si>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</si>
  <si>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</si>
  <si>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</si>
  <si>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</si>
  <si>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</si>
  <si>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</si>
  <si>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</si>
  <si>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</si>
  <si>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</si>
  <si>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</si>
  <si>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</si>
  <si>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</si>
  <si>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</si>
  <si>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</si>
  <si>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</si>
  <si>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</si>
  <si>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</si>
  <si>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</si>
  <si>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</si>
  <si>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</si>
  <si>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</si>
  <si>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</si>
  <si>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</si>
  <si>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</si>
  <si>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</si>
  <si>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</si>
  <si>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</si>
  <si>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</si>
  <si>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</si>
  <si>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</si>
  <si>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</si>
  <si>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</si>
  <si>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</si>
  <si>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</si>
  <si>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</si>
  <si>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</si>
  <si>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</si>
  <si>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</si>
  <si>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</si>
  <si>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</si>
  <si>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</si>
  <si>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</si>
  <si>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</si>
  <si>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</si>
  <si>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</si>
  <si>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</si>
  <si>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</si>
  <si>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</si>
  <si>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</si>
  <si>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</si>
  <si>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</si>
  <si>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</si>
  <si>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</si>
  <si>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</si>
  <si>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</si>
  <si>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</si>
  <si>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</si>
  <si>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</si>
  <si>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</si>
  <si>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</si>
  <si>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</si>
  <si>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</si>
  <si>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</si>
  <si>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</si>
  <si>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</si>
  <si>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</si>
  <si>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</si>
  <si>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</si>
  <si>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</si>
  <si>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</si>
  <si>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</si>
  <si>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</si>
  <si>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</si>
  <si>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</si>
  <si>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</si>
  <si>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</si>
  <si>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</si>
  <si>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</si>
  <si>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</si>
  <si>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</si>
  <si>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</si>
  <si>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</si>
  <si>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</si>
  <si>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</si>
  <si>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</si>
  <si>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</si>
  <si>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</si>
  <si>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</si>
  <si>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</si>
  <si>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</si>
  <si>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</si>
  <si>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</si>
  <si>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</si>
  <si>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</si>
  <si>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</si>
  <si>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</si>
  <si>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</si>
  <si>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</si>
  <si>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</si>
  <si>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</si>
  <si>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</si>
  <si>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</si>
  <si>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</si>
  <si>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</si>
  <si>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</si>
  <si>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</si>
  <si>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</si>
  <si>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</si>
  <si>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</si>
  <si>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</si>
  <si>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</si>
  <si>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</si>
  <si>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</si>
  <si>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</si>
  <si>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</si>
  <si>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</si>
  <si>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</si>
  <si>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</si>
  <si>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</si>
  <si>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</si>
  <si>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</si>
  <si>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</si>
  <si>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</si>
  <si>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</si>
  <si>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</si>
  <si>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</si>
  <si>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</si>
  <si>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</si>
  <si>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</si>
  <si>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</si>
  <si>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</si>
  <si>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</si>
  <si>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</si>
  <si>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</si>
  <si>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</si>
  <si>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</si>
  <si>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</si>
  <si>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</si>
  <si>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</si>
  <si>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</si>
  <si>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</si>
  <si>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</si>
  <si>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</si>
  <si>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</si>
  <si>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</si>
  <si>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</si>
  <si>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</si>
  <si>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</si>
  <si>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</si>
  <si>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</si>
  <si>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</si>
  <si>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</si>
  <si>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</si>
  <si>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</si>
  <si>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</si>
  <si>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</si>
  <si>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</si>
  <si>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</si>
  <si>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</si>
  <si>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</si>
  <si>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</si>
  <si>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</si>
  <si>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</si>
  <si>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</si>
  <si>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</si>
  <si>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</si>
  <si>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</si>
  <si>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</si>
  <si>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</si>
  <si>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</si>
  <si>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</si>
  <si>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</si>
  <si>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</si>
  <si>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</si>
  <si>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</si>
  <si>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</si>
  <si>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</si>
  <si>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</si>
  <si>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</si>
  <si>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</si>
  <si>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</si>
  <si>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</si>
  <si>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</si>
  <si>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</si>
  <si>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</si>
  <si>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</si>
  <si>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</si>
  <si>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</si>
  <si>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</si>
  <si>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</si>
  <si>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</si>
  <si>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</si>
  <si>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</si>
  <si>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</si>
  <si>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</si>
  <si>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</si>
  <si>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</si>
  <si>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</si>
  <si>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</si>
  <si>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</si>
  <si>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</si>
  <si>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</si>
  <si>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</si>
  <si>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</si>
  <si>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</si>
  <si>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</si>
  <si>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</si>
  <si>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</si>
  <si>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</si>
  <si>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</si>
  <si>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</si>
  <si>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</si>
  <si>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</si>
  <si>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</si>
  <si>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</si>
  <si>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</si>
  <si>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</si>
  <si>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</si>
  <si>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</si>
  <si>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</si>
  <si>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</si>
  <si>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</si>
  <si>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</si>
  <si>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</si>
  <si>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</si>
  <si>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</si>
  <si>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</si>
  <si>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</si>
  <si>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</si>
  <si>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</si>
  <si>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</si>
  <si>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</si>
  <si>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</si>
  <si>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</si>
  <si>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</si>
  <si>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</si>
  <si>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</si>
  <si>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</si>
  <si>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</si>
  <si>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</si>
  <si>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</si>
  <si>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</si>
  <si>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</si>
  <si>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</si>
  <si>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</si>
  <si>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</si>
  <si>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</si>
  <si>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</si>
  <si>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</si>
  <si>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</si>
  <si>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</si>
  <si>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</si>
  <si>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</si>
  <si>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</si>
  <si>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</si>
  <si>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</si>
  <si>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</si>
  <si>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</si>
  <si>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</si>
  <si>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</si>
  <si>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</si>
  <si>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</si>
  <si>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</si>
  <si>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</si>
  <si>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</si>
  <si>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</si>
  <si>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</si>
  <si>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</si>
  <si>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</si>
  <si>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</si>
  <si>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</si>
  <si>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</si>
  <si>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</si>
  <si>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</si>
  <si>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</si>
  <si>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</si>
  <si>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</si>
  <si>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</si>
  <si>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</si>
  <si>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</si>
  <si>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</si>
  <si>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</si>
  <si>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</si>
  <si>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</si>
  <si>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</si>
  <si>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</si>
  <si>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</si>
  <si>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</si>
  <si>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</si>
  <si>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</si>
  <si>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</si>
  <si>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</si>
  <si>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</si>
  <si>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</si>
  <si>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</si>
  <si>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</si>
  <si>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</si>
  <si>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</si>
  <si>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</si>
  <si>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</si>
  <si>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</si>
  <si>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</si>
  <si>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</si>
  <si>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</si>
  <si>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</si>
  <si>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</si>
  <si>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</si>
  <si>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</si>
  <si>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</si>
  <si>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</si>
  <si>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</si>
  <si>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</si>
  <si>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</si>
  <si>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</si>
  <si>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</si>
  <si>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</si>
  <si>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</si>
  <si>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</si>
  <si>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</si>
  <si>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</si>
  <si>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</si>
  <si>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</si>
  <si>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</si>
  <si>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</si>
  <si>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</si>
  <si>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</si>
  <si>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</si>
  <si>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</si>
  <si>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</si>
  <si>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</si>
  <si>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</si>
  <si>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</si>
  <si>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</si>
  <si>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</si>
  <si>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</si>
  <si>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</si>
  <si>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</si>
  <si>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</si>
  <si>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</si>
  <si>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</si>
  <si>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</si>
  <si>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</si>
  <si>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</si>
  <si>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</si>
  <si>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</si>
  <si>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</si>
  <si>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</si>
  <si>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</si>
  <si>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</si>
  <si>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</si>
  <si>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</si>
  <si>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</si>
  <si>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</si>
  <si>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</si>
  <si>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</si>
  <si>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</si>
  <si>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</si>
  <si>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</si>
  <si>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</si>
  <si>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</si>
  <si>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</si>
  <si>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</si>
  <si>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</si>
  <si>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</si>
  <si>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</si>
  <si>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</si>
  <si>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</si>
  <si>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</si>
  <si>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</si>
  <si>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</si>
  <si>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</si>
  <si>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</si>
  <si>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</si>
  <si>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</si>
  <si>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</si>
  <si>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</si>
  <si>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</si>
  <si>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</si>
  <si>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</si>
  <si>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</si>
  <si>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</si>
  <si>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</si>
  <si>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</si>
  <si>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</si>
  <si>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</si>
  <si>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</si>
  <si>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</si>
  <si>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</si>
  <si>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</si>
  <si>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</si>
  <si>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</si>
  <si>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</si>
  <si>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</si>
  <si>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</si>
  <si>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</si>
  <si>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</si>
  <si>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</si>
  <si>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</si>
  <si>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</si>
  <si>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</si>
  <si>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</si>
  <si>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</si>
  <si>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</si>
  <si>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</si>
  <si>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</si>
  <si>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</si>
  <si>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</si>
  <si>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</si>
  <si>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</si>
  <si>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</si>
  <si>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</si>
  <si>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</si>
  <si>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</si>
  <si>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</si>
  <si>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</si>
  <si>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</si>
  <si>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</si>
  <si>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</si>
  <si>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</si>
  <si>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</si>
  <si>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</si>
  <si>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</si>
  <si>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</si>
  <si>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</si>
  <si>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</si>
  <si>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</si>
  <si>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</si>
  <si>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</si>
  <si>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</si>
  <si>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</si>
  <si>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</si>
  <si>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</si>
  <si>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</si>
  <si>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</si>
  <si>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</si>
  <si>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</si>
  <si>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</si>
  <si>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</si>
  <si>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</si>
  <si>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</si>
  <si>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</si>
  <si>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</si>
  <si>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</si>
  <si>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</si>
  <si>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</si>
  <si>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</si>
  <si>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</si>
  <si>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</si>
  <si>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</si>
  <si>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</si>
  <si>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</si>
  <si>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</si>
  <si>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</si>
  <si>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</si>
  <si>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</si>
  <si>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</si>
  <si>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</si>
  <si>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</si>
  <si>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</si>
  <si>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</si>
  <si>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</si>
  <si>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</si>
  <si>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</si>
  <si>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</si>
  <si>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</si>
  <si>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</si>
  <si>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</si>
  <si>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</si>
  <si>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</si>
  <si>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</si>
  <si>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</si>
  <si>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</si>
  <si>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</si>
  <si>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</si>
  <si>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</si>
  <si>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</si>
  <si>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</si>
  <si>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</si>
  <si>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</si>
  <si>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</si>
  <si>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</si>
  <si>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</si>
  <si>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</si>
  <si>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</si>
  <si>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</si>
  <si>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</si>
  <si>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</si>
  <si>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</si>
  <si>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</si>
  <si>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</si>
  <si>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</si>
  <si>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</si>
  <si>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</si>
  <si>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</si>
  <si>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</si>
  <si>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</si>
  <si>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</si>
  <si>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</si>
  <si>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</si>
  <si>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</si>
  <si>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</si>
  <si>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</si>
  <si>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</si>
  <si>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</si>
  <si>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</si>
  <si>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</si>
  <si>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</si>
  <si>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</si>
  <si>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</si>
  <si>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</si>
  <si>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</si>
  <si>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</si>
  <si>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</si>
  <si>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</si>
  <si>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</si>
  <si>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</si>
  <si>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</si>
  <si>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</si>
  <si>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</si>
  <si>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</si>
  <si>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</si>
  <si>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</si>
  <si>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</si>
  <si>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</si>
  <si>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</si>
  <si>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</si>
  <si>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</si>
  <si>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</si>
  <si>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</si>
  <si>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</si>
  <si>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</si>
  <si>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</si>
  <si>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</si>
  <si>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</si>
  <si>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</si>
  <si>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</si>
  <si>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</si>
  <si>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</si>
  <si>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</si>
  <si>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</si>
  <si>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</si>
  <si>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</si>
  <si>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</si>
  <si>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</si>
  <si>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</si>
  <si>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</si>
  <si>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</si>
  <si>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</si>
  <si>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</si>
  <si>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</si>
  <si>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</si>
  <si>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</si>
  <si>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</si>
  <si>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</si>
  <si>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</si>
  <si>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</si>
  <si>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</si>
  <si>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</si>
  <si>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</si>
  <si>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</si>
  <si>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</si>
  <si>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</si>
  <si>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</si>
  <si>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</si>
  <si>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</si>
  <si>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</si>
  <si>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</si>
  <si>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</si>
  <si>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</si>
  <si>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</si>
  <si>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</si>
  <si>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</si>
  <si>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</si>
  <si>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</si>
  <si>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</si>
  <si>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</si>
  <si>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</si>
  <si>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</si>
  <si>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</si>
  <si>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</si>
  <si>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</si>
  <si>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</si>
  <si>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</si>
  <si>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</si>
  <si>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</si>
  <si>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</si>
  <si>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</si>
  <si>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</si>
  <si>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</si>
  <si>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</si>
  <si>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</si>
  <si>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</si>
  <si>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</si>
  <si>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</si>
  <si>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</si>
  <si>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</si>
  <si>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</si>
  <si>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</si>
  <si>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</si>
  <si>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</si>
  <si>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</si>
  <si>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</si>
  <si>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</si>
  <si>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</si>
  <si>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</si>
  <si>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</si>
  <si>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</si>
  <si>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</si>
  <si>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</si>
  <si>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</si>
  <si>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</si>
  <si>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</si>
  <si>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</si>
  <si>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</si>
  <si>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</si>
  <si>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</si>
  <si>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</si>
  <si>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</si>
  <si>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</si>
  <si>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</si>
  <si>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</si>
  <si>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</si>
  <si>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</si>
  <si>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</si>
  <si>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</si>
  <si>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</si>
  <si>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</si>
  <si>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</si>
  <si>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</si>
  <si>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</si>
  <si>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</si>
  <si>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</si>
  <si>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</si>
  <si>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</si>
  <si>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</si>
  <si>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</si>
  <si>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</si>
  <si>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</si>
  <si>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</si>
  <si>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</si>
  <si>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</si>
  <si>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</si>
  <si>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</si>
  <si>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</si>
  <si>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</si>
  <si>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</si>
  <si>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</si>
  <si>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</si>
  <si>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</si>
  <si>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</si>
  <si>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</si>
  <si>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</si>
  <si>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</si>
  <si>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</si>
  <si>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</si>
  <si>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</si>
  <si>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</si>
  <si>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</si>
  <si>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</si>
  <si>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</si>
  <si>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</si>
  <si>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</si>
  <si>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</si>
  <si>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</si>
  <si>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</si>
  <si>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</si>
  <si>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</si>
  <si>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</si>
  <si>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</si>
  <si>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</si>
  <si>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</si>
  <si>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</si>
  <si>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</si>
  <si>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</si>
  <si>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</si>
  <si>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</si>
  <si>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</si>
  <si>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</si>
  <si>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</si>
  <si>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</si>
  <si>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</si>
  <si>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</si>
  <si>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</si>
  <si>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</si>
  <si>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</si>
  <si>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</si>
  <si>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</si>
  <si>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</si>
  <si>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</si>
  <si>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</si>
  <si>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</si>
  <si>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</si>
  <si>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</si>
  <si>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</si>
  <si>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</si>
  <si>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</si>
  <si>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</si>
  <si>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</si>
  <si>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</si>
  <si>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</si>
  <si>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</si>
  <si>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</si>
  <si>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</si>
  <si>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</si>
  <si>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</si>
  <si>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</si>
  <si>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</si>
  <si>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</si>
  <si>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</si>
  <si>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</si>
  <si>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</si>
  <si>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</si>
  <si>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</si>
  <si>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</si>
  <si>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</si>
  <si>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</si>
  <si>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</si>
  <si>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</si>
  <si>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</si>
  <si>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</si>
  <si>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</si>
  <si>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</si>
  <si>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</si>
  <si>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</si>
  <si>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</si>
  <si>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</si>
  <si>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</si>
  <si>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</si>
  <si>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</si>
  <si>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</si>
  <si>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</si>
  <si>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</si>
  <si>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</si>
  <si>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</si>
  <si>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</si>
  <si>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</si>
  <si>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</si>
  <si>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</si>
  <si>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</si>
  <si>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</si>
  <si>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</si>
  <si>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</si>
  <si>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</si>
  <si>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</si>
  <si>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</si>
  <si>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</si>
  <si>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</si>
  <si>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</si>
  <si>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</si>
  <si>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</si>
  <si>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</si>
  <si>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</si>
  <si>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</si>
  <si>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</si>
  <si>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</si>
  <si>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</si>
  <si>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</si>
  <si>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</si>
  <si>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</si>
  <si>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</si>
  <si>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</si>
  <si>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</si>
  <si>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</si>
  <si>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</si>
  <si>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</si>
  <si>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</si>
  <si>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</si>
  <si>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</si>
  <si>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</si>
  <si>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</si>
  <si>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</si>
  <si>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</si>
  <si>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</si>
  <si>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</si>
  <si>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</si>
  <si>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</si>
  <si>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</si>
  <si>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</si>
  <si>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</si>
  <si>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</si>
  <si>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</si>
  <si>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</si>
  <si>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</si>
  <si>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</si>
  <si>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</si>
  <si>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</si>
  <si>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</si>
  <si>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</si>
  <si>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</si>
  <si>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</si>
  <si>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</si>
  <si>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</si>
  <si>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</si>
  <si>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</si>
  <si>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</si>
  <si>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</si>
  <si>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</si>
  <si>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</si>
  <si>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</si>
  <si>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</si>
  <si>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</si>
  <si>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</si>
  <si>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</si>
  <si>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</si>
  <si>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</si>
  <si>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</si>
  <si>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</si>
  <si>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</si>
  <si>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</si>
  <si>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</si>
  <si>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</si>
  <si>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</si>
  <si>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</si>
  <si>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</si>
  <si>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</si>
  <si>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</si>
  <si>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</si>
  <si>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</si>
  <si>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</si>
  <si>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</si>
  <si>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</si>
  <si>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</si>
  <si>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</si>
  <si>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</si>
  <si>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</si>
  <si>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</si>
  <si>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</si>
  <si>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</si>
  <si>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</si>
  <si>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</si>
  <si>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</si>
  <si>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</si>
  <si>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</si>
  <si>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</si>
  <si>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</si>
  <si>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</si>
  <si>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</si>
  <si>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</si>
  <si>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</si>
  <si>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</si>
  <si>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</si>
  <si>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</si>
  <si>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</si>
  <si>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</si>
  <si>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</si>
  <si>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</si>
  <si>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</si>
  <si>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</si>
  <si>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</si>
  <si>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</si>
  <si>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</si>
  <si>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</si>
  <si>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</si>
  <si>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</si>
  <si>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</si>
  <si>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</si>
  <si>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</si>
  <si>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</si>
  <si>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</si>
  <si>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</si>
  <si>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</si>
  <si>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</si>
  <si>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</si>
  <si>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</si>
  <si>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</si>
  <si>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</si>
  <si>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</si>
  <si>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</si>
  <si>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</si>
  <si>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</si>
  <si>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</si>
  <si>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</si>
  <si>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</si>
  <si>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</si>
  <si>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</si>
  <si>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</si>
  <si>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</si>
  <si>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</si>
  <si>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</si>
  <si>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</si>
  <si>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</si>
  <si>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</si>
  <si>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</si>
  <si>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</si>
  <si>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</si>
  <si>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</si>
  <si>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</si>
  <si>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</si>
  <si>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</si>
  <si>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</si>
  <si>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</si>
  <si>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</si>
  <si>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</si>
  <si>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</si>
  <si>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</si>
  <si>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</si>
  <si>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</si>
  <si>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</si>
  <si>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</si>
  <si>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</si>
  <si>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</si>
  <si>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</si>
  <si>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</si>
  <si>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</si>
  <si>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</si>
  <si>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</si>
  <si>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</si>
  <si>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</si>
  <si>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</si>
  <si>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</si>
  <si>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</si>
  <si>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</si>
  <si>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</si>
  <si>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</si>
  <si>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</si>
  <si>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</si>
  <si>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</si>
  <si>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</si>
  <si>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</si>
  <si>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</si>
  <si>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</si>
  <si>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</si>
  <si>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</si>
  <si>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</si>
  <si>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</si>
  <si>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</si>
  <si>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</si>
  <si>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</si>
  <si>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</si>
  <si>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</si>
  <si>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</si>
  <si>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</si>
  <si>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</si>
  <si>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</si>
  <si>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</si>
  <si>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</si>
  <si>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</si>
  <si>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</si>
  <si>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</si>
  <si>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</si>
  <si>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</si>
  <si>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</si>
  <si>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</si>
  <si>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</si>
  <si>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</si>
  <si>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</si>
  <si>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</si>
  <si>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</si>
  <si>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</si>
  <si>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</si>
  <si>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</si>
  <si>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</si>
  <si>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</si>
  <si>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</si>
  <si>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</si>
  <si>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</si>
  <si>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</si>
  <si>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</si>
  <si>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</si>
  <si>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</si>
  <si>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</si>
  <si>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</si>
  <si>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</si>
  <si>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</si>
  <si>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</si>
  <si>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</si>
  <si>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</si>
  <si>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</si>
  <si>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</si>
  <si>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</si>
  <si>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</si>
  <si>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</si>
  <si>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</si>
  <si>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</si>
  <si>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</si>
  <si>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</si>
  <si>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</si>
  <si>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</si>
  <si>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</si>
  <si>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</si>
  <si>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</si>
  <si>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</si>
  <si>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</si>
  <si>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</si>
  <si>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</si>
  <si>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</si>
  <si>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</si>
  <si>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</si>
  <si>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</si>
  <si>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</si>
  <si>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</si>
  <si>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</si>
  <si>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</si>
  <si>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</si>
  <si>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</si>
  <si>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</si>
  <si>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</si>
  <si>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</si>
  <si>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</si>
  <si>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</si>
  <si>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</si>
  <si>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</si>
  <si>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</si>
  <si>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</si>
  <si>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</si>
  <si>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</si>
  <si>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</si>
  <si>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</si>
  <si>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</si>
  <si>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</si>
  <si>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</si>
  <si>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</si>
  <si>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</si>
  <si>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</si>
  <si>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</si>
  <si>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</si>
  <si>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</si>
  <si>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</si>
  <si>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</si>
  <si>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</si>
  <si>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</si>
  <si>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</si>
  <si>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</si>
  <si>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</si>
  <si>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</si>
  <si>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</si>
  <si>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</si>
  <si>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</si>
  <si>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</si>
  <si>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</si>
  <si>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</si>
  <si>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</si>
  <si>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</si>
  <si>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</si>
  <si>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</si>
  <si>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</si>
  <si>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</si>
  <si>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</si>
  <si>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</si>
  <si>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</si>
  <si>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</si>
  <si>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</si>
  <si>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</si>
  <si>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</si>
  <si>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</si>
  <si>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</si>
  <si>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</si>
  <si>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</si>
  <si>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</si>
  <si>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</si>
  <si>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</si>
  <si>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</si>
  <si>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</si>
  <si>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</si>
  <si>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</si>
  <si>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</si>
  <si>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</si>
  <si>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</si>
  <si>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</si>
  <si>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</si>
  <si>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</si>
  <si>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</si>
  <si>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</si>
  <si>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</si>
  <si>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</si>
  <si>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</si>
  <si>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</si>
  <si>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</si>
  <si>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</si>
  <si>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</si>
  <si>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</si>
  <si>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</si>
  <si>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</si>
  <si>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</si>
  <si>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</si>
  <si>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</si>
  <si>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</si>
  <si>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</si>
  <si>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</si>
  <si>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</si>
  <si>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</si>
  <si>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</si>
  <si>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</si>
  <si>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</si>
  <si>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</si>
  <si>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</si>
  <si>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</si>
  <si>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</si>
  <si>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</si>
  <si>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</si>
  <si>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</si>
  <si>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</si>
  <si>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</si>
  <si>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</si>
  <si>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</si>
  <si>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</si>
  <si>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</si>
  <si>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</si>
  <si>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</si>
  <si>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</si>
  <si>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</si>
  <si>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</si>
  <si>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</si>
  <si>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</si>
  <si>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</si>
  <si>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</si>
  <si>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</si>
  <si>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</si>
  <si>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</si>
  <si>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</si>
  <si>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</si>
  <si>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</si>
  <si>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</si>
  <si>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</si>
  <si>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</si>
  <si>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</si>
  <si>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</si>
  <si>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</si>
  <si>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</si>
  <si>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</si>
  <si>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</si>
  <si>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</si>
  <si>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</si>
  <si>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</si>
  <si>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</si>
  <si>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</si>
  <si>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</si>
  <si>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</si>
  <si>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</si>
  <si>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</si>
  <si>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</si>
  <si>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</si>
  <si>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</si>
  <si>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</si>
  <si>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</si>
  <si>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</si>
  <si>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</si>
  <si>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</si>
  <si>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</si>
  <si>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</si>
  <si>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</si>
  <si>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</si>
  <si>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</si>
  <si>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</si>
  <si>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</si>
  <si>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</si>
  <si>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</si>
  <si>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</si>
  <si>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</si>
  <si>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</si>
  <si>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</si>
  <si>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</si>
  <si>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</si>
  <si>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</si>
  <si>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</si>
  <si>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</si>
  <si>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</si>
  <si>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</si>
  <si>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</si>
  <si>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</si>
  <si>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</si>
  <si>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</si>
  <si>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</si>
  <si>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</si>
  <si>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</si>
  <si>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</si>
  <si>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</si>
  <si>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</si>
  <si>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</si>
  <si>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</si>
  <si>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</si>
  <si>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</si>
  <si>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</si>
  <si>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</si>
  <si>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</si>
  <si>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</si>
  <si>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</si>
  <si>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</si>
  <si>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</si>
  <si>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</si>
  <si>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</si>
  <si>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</si>
  <si>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</si>
  <si>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</si>
  <si>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</si>
  <si>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</si>
  <si>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</si>
  <si>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</si>
  <si>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</si>
  <si>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</si>
  <si>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</si>
  <si>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</si>
  <si>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</si>
  <si>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</si>
  <si>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</si>
  <si>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</si>
  <si>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</si>
  <si>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</si>
  <si>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</si>
  <si>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</si>
  <si>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</si>
  <si>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</si>
  <si>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</si>
  <si>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</si>
  <si>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</si>
  <si>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</si>
  <si>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</si>
  <si>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</si>
  <si>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</si>
  <si>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</si>
  <si>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</si>
  <si>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</si>
  <si>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</si>
  <si>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</si>
  <si>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</si>
  <si>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</si>
  <si>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</si>
  <si>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</si>
  <si>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</si>
  <si>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</si>
  <si>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</si>
  <si>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</si>
  <si>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</si>
  <si>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</si>
  <si>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</si>
  <si>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</si>
  <si>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</si>
  <si>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</si>
  <si>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</si>
  <si>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</si>
  <si>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</si>
  <si>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</si>
  <si>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</si>
  <si>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</si>
  <si>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</si>
  <si>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</si>
  <si>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</si>
  <si>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</si>
  <si>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</si>
  <si>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</si>
  <si>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</si>
  <si>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</si>
  <si>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</si>
  <si>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</si>
  <si>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</si>
  <si>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</si>
  <si>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</si>
  <si>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</si>
  <si>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</si>
  <si>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</si>
  <si>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</si>
  <si>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</si>
  <si>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</si>
  <si>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</si>
  <si>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</si>
  <si>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</si>
  <si>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</si>
  <si>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</si>
  <si>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</si>
  <si>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</si>
  <si>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</si>
  <si>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</si>
  <si>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</si>
  <si>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</si>
  <si>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</si>
  <si>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</si>
  <si>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</si>
  <si>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</si>
  <si>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</si>
  <si>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</si>
  <si>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</si>
  <si>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</si>
  <si>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</si>
  <si>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</si>
  <si>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</si>
  <si>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</si>
  <si>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</si>
  <si>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</si>
  <si>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</si>
  <si>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</si>
  <si>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</si>
  <si>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</si>
  <si>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</si>
  <si>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</si>
  <si>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</si>
  <si>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</si>
  <si>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</si>
  <si>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</si>
  <si>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</si>
  <si>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</si>
  <si>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</si>
  <si>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</si>
  <si>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</si>
  <si>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</si>
  <si>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</si>
  <si>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</si>
  <si>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</si>
  <si>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</si>
  <si>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</si>
  <si>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</si>
  <si>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</si>
  <si>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</si>
  <si>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</si>
  <si>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</si>
  <si>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</si>
  <si>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</si>
  <si>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</si>
  <si>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</si>
  <si>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</si>
  <si>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</si>
  <si>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</si>
  <si>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</si>
  <si>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</si>
  <si>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</si>
  <si>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</si>
  <si>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</si>
  <si>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</si>
  <si>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</si>
  <si>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</si>
  <si>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</si>
  <si>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</si>
  <si>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</si>
  <si>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</si>
  <si>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</si>
  <si>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</si>
  <si>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</si>
  <si>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</si>
  <si>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</si>
  <si>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</si>
  <si>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</si>
  <si>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</si>
  <si>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</si>
  <si>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</si>
  <si>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</si>
  <si>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</si>
  <si>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</si>
  <si>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</si>
  <si>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</si>
  <si>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</si>
  <si>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</si>
  <si>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</si>
  <si>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</si>
  <si>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</si>
  <si>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</si>
  <si>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</si>
  <si>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</si>
  <si>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</si>
  <si>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</si>
  <si>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</si>
  <si>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</si>
  <si>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</si>
  <si>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</si>
  <si>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</si>
  <si>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</si>
  <si>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</si>
  <si>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</si>
  <si>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</si>
  <si>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</si>
  <si>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</si>
  <si>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</si>
  <si>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</si>
  <si>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</si>
  <si>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</si>
  <si>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</si>
  <si>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</si>
  <si>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</si>
  <si>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</si>
  <si>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</si>
  <si>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</si>
  <si>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</si>
  <si>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</si>
  <si>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</si>
  <si>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</si>
  <si>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</si>
  <si>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</si>
  <si>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</si>
  <si>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</si>
  <si>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</si>
  <si>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</si>
  <si>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</si>
  <si>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</si>
  <si>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</si>
  <si>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</si>
  <si>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</si>
  <si>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</si>
  <si>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</si>
  <si>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</si>
  <si>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</si>
  <si>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</si>
  <si>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</si>
  <si>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</si>
  <si>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</si>
  <si>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</si>
  <si>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</si>
  <si>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</si>
  <si>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</si>
  <si>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</si>
  <si>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</si>
  <si>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</si>
  <si>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</si>
  <si>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</si>
  <si>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</si>
  <si>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</si>
  <si>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</si>
  <si>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</si>
  <si>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</si>
  <si>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</si>
  <si>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</si>
  <si>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</si>
  <si>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</si>
  <si>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</si>
  <si>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</si>
  <si>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</si>
  <si>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</si>
  <si>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</si>
  <si>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</si>
  <si>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</si>
  <si>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</si>
  <si>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</si>
  <si>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</si>
  <si>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</si>
  <si>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</si>
  <si>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</si>
  <si>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</si>
  <si>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</si>
  <si>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</si>
  <si>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</si>
  <si>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</si>
  <si>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</si>
  <si>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</si>
  <si>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</si>
  <si>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</si>
  <si>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</si>
  <si>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</si>
  <si>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</si>
  <si>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</si>
  <si>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</si>
  <si>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</si>
  <si>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</si>
  <si>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</si>
  <si>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</si>
  <si>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</si>
  <si>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</si>
  <si>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</si>
  <si>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</si>
  <si>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</si>
  <si>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</si>
  <si>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</si>
  <si>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</si>
  <si>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</si>
  <si>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</si>
  <si>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</si>
  <si>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</si>
  <si>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</si>
  <si>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</si>
  <si>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</si>
  <si>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</si>
  <si>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</si>
  <si>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</si>
  <si>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</si>
  <si>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</si>
  <si>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</si>
  <si>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</si>
  <si>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</si>
  <si>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</si>
  <si>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</si>
  <si>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</si>
  <si>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</si>
  <si>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</si>
  <si>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</si>
  <si>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</si>
  <si>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</si>
  <si>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</si>
  <si>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</si>
  <si>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</si>
  <si>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</si>
  <si>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</si>
  <si>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</si>
  <si>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</si>
  <si>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</si>
  <si>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</si>
  <si>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</si>
  <si>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</si>
  <si>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</si>
  <si>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</si>
  <si>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</si>
  <si>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</si>
  <si>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</si>
  <si>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</si>
  <si>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</si>
  <si>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</si>
  <si>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</si>
  <si>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</si>
  <si>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</si>
  <si>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</si>
  <si>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</si>
  <si>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</si>
  <si>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</si>
  <si>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</si>
  <si>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</si>
  <si>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</si>
  <si>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</si>
  <si>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</si>
  <si>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</si>
  <si>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</si>
  <si>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</si>
  <si>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</si>
  <si>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</si>
  <si>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</si>
  <si>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</si>
  <si>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</si>
  <si>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</si>
  <si>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</si>
  <si>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</si>
  <si>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</si>
  <si>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</si>
  <si>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</si>
  <si>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</si>
  <si>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</si>
  <si>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</si>
  <si>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</si>
  <si>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</si>
  <si>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</si>
  <si>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</si>
  <si>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</si>
  <si>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</si>
  <si>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</si>
  <si>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</si>
  <si>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</si>
  <si>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</si>
  <si>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</si>
  <si>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</si>
  <si>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</si>
  <si>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</si>
  <si>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</si>
  <si>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</si>
  <si>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</si>
  <si>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</si>
  <si>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</si>
  <si>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</si>
  <si>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</si>
  <si>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</si>
  <si>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</si>
  <si>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</si>
  <si>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</si>
  <si>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</si>
  <si>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</si>
  <si>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</si>
  <si>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</si>
  <si>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</si>
  <si>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</si>
  <si>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</si>
  <si>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</si>
  <si>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</si>
  <si>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</si>
  <si>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</si>
  <si>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</si>
  <si>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</si>
  <si>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</si>
  <si>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</si>
  <si>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</si>
  <si>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</si>
  <si>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</si>
  <si>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</si>
  <si>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</si>
  <si>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</si>
  <si>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</si>
  <si>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</si>
  <si>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</si>
  <si>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</si>
  <si>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</si>
  <si>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</si>
  <si>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</si>
  <si>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</si>
  <si>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</si>
  <si>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</si>
  <si>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</si>
  <si>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</si>
  <si>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</si>
  <si>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</si>
  <si>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</si>
  <si>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</si>
  <si>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</si>
  <si>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</si>
  <si>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</si>
  <si>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</si>
  <si>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</si>
  <si>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</si>
  <si>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</si>
  <si>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</si>
  <si>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</si>
  <si>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</si>
  <si>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</si>
  <si>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</si>
  <si>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</si>
  <si>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</si>
  <si>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</si>
  <si>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</si>
  <si>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</si>
  <si>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</si>
  <si>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</si>
  <si>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</si>
  <si>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</si>
  <si>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</si>
  <si>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</si>
  <si>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</si>
  <si>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</si>
  <si>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</si>
  <si>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</si>
  <si>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</si>
  <si>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</si>
  <si>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</si>
  <si>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</si>
  <si>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</si>
  <si>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</si>
  <si>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</si>
  <si>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</si>
  <si>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</si>
  <si>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</si>
  <si>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</si>
  <si>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</si>
  <si>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</si>
  <si>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</si>
  <si>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</si>
  <si>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</si>
  <si>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</si>
  <si>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</si>
  <si>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</si>
  <si>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</si>
  <si>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</si>
  <si>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</si>
  <si>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</si>
  <si>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</si>
  <si>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</si>
  <si>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</si>
  <si>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</si>
  <si>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</si>
  <si>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</si>
  <si>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</si>
  <si>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</si>
  <si>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</si>
  <si>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</si>
  <si>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</si>
  <si>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</si>
  <si>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</si>
  <si>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</si>
  <si>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</si>
  <si>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</si>
  <si>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</si>
  <si>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</si>
  <si>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</si>
  <si>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</si>
  <si>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</si>
  <si>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</si>
  <si>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</si>
  <si>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</si>
  <si>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</si>
  <si>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</si>
  <si>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</si>
  <si>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</si>
  <si>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</si>
  <si>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</si>
  <si>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</si>
  <si>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</si>
  <si>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</si>
  <si>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</si>
  <si>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</si>
  <si>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</si>
  <si>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</si>
  <si>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</si>
  <si>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</si>
  <si>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</si>
  <si>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</si>
  <si>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</si>
  <si>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</si>
  <si>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</si>
  <si>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</si>
  <si>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</si>
  <si>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</si>
  <si>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</si>
  <si>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</si>
  <si>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</si>
  <si>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</si>
  <si>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</si>
  <si>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</si>
  <si>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</si>
  <si>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</si>
  <si>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</si>
  <si>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</si>
  <si>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</si>
  <si>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</si>
  <si>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</si>
  <si>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</si>
  <si>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</si>
  <si>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</si>
  <si>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</si>
  <si>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</si>
  <si>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</si>
  <si>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</si>
  <si>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</si>
  <si>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</si>
  <si>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</si>
  <si>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</si>
  <si>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</si>
  <si>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</si>
  <si>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</si>
  <si>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</si>
  <si>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</si>
  <si>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</si>
  <si>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</si>
  <si>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</si>
  <si>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</si>
  <si>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</si>
  <si>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</si>
  <si>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</si>
  <si>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</si>
  <si>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</si>
  <si>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</si>
  <si>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</si>
  <si>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</si>
  <si>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</si>
  <si>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</si>
  <si>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</si>
  <si>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</si>
  <si>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</si>
  <si>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</si>
  <si>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</si>
  <si>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</si>
  <si>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</si>
  <si>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</si>
  <si>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</si>
  <si>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</si>
  <si>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</si>
  <si>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</si>
  <si>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</si>
  <si>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</si>
  <si>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</si>
  <si>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</si>
  <si>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</si>
  <si>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</si>
  <si>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</si>
  <si>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</si>
  <si>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</si>
  <si>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</si>
  <si>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</si>
  <si>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</si>
  <si>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</si>
  <si>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</si>
  <si>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</si>
  <si>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</si>
  <si>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</si>
  <si>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</si>
  <si>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</si>
  <si>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</si>
  <si>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</si>
  <si>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</si>
  <si>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</si>
  <si>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</si>
  <si>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</si>
  <si>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</si>
  <si>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</si>
  <si>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</si>
  <si>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</si>
  <si>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</si>
  <si>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</si>
  <si>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</si>
  <si>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</si>
  <si>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</si>
  <si>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</si>
  <si>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</si>
  <si>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</si>
  <si>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</si>
  <si>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</si>
  <si>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</si>
  <si>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</si>
  <si>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</si>
  <si>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</si>
  <si>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</si>
  <si>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</si>
  <si>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</si>
  <si>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</si>
  <si>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</si>
  <si>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</si>
  <si>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</si>
  <si>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</si>
  <si>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</si>
  <si>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</si>
  <si>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</si>
  <si>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</si>
  <si>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</si>
  <si>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</si>
  <si>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</si>
  <si>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</si>
  <si>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</si>
  <si>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</si>
  <si>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</si>
  <si>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</si>
  <si>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</si>
  <si>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</si>
  <si>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</si>
  <si>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</si>
  <si>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</si>
  <si>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</si>
  <si>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</si>
  <si>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</si>
  <si>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</si>
  <si>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</si>
  <si>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</si>
  <si>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</si>
  <si>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</si>
  <si>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</si>
  <si>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</si>
  <si>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</si>
  <si>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</si>
  <si>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</si>
  <si>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</si>
  <si>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</si>
  <si>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</si>
  <si>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</si>
  <si>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</si>
  <si>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</si>
  <si>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</si>
  <si>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</si>
  <si>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</si>
  <si>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</si>
  <si>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</si>
  <si>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</si>
  <si>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</si>
  <si>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</si>
  <si>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</si>
  <si>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</si>
  <si>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</si>
  <si>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</si>
  <si>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</si>
  <si>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</si>
  <si>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</si>
  <si>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</si>
  <si>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</si>
  <si>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</si>
  <si>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</si>
  <si>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</si>
  <si>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</si>
  <si>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</si>
  <si>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</si>
  <si>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</si>
  <si>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</si>
  <si>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</si>
  <si>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</si>
  <si>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</si>
  <si>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</si>
  <si>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</si>
  <si>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</si>
  <si>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</si>
  <si>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</si>
  <si>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</si>
  <si>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</si>
  <si>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</si>
  <si>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</si>
  <si>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</si>
  <si>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</si>
  <si>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</si>
  <si>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</si>
  <si>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</si>
  <si>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</si>
  <si>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</si>
  <si>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</si>
  <si>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</si>
  <si>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</si>
  <si>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</si>
  <si>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</si>
  <si>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</si>
  <si>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</si>
  <si>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</si>
  <si>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</si>
  <si>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</si>
  <si>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</si>
  <si>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</si>
  <si>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</si>
  <si>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</si>
  <si>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</si>
  <si>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</si>
  <si>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</si>
  <si>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</si>
  <si>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</si>
  <si>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</si>
  <si>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</si>
  <si>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</si>
  <si>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</si>
  <si>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</si>
  <si>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</si>
  <si>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</si>
  <si>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</si>
  <si>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</si>
  <si>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</si>
  <si>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</si>
  <si>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</si>
  <si>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</si>
  <si>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</si>
  <si>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</si>
  <si>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</si>
  <si>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</si>
  <si>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</si>
  <si>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</si>
  <si>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</si>
  <si>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</si>
  <si>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</si>
  <si>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</si>
  <si>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</si>
  <si>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</si>
  <si>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</si>
  <si>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</si>
  <si>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</si>
  <si>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</si>
  <si>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</si>
  <si>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</si>
  <si>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</si>
  <si>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</si>
  <si>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</si>
  <si>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</si>
  <si>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</si>
  <si>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</si>
  <si>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</si>
  <si>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</si>
  <si>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</si>
  <si>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</si>
  <si>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</si>
  <si>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</si>
  <si>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</si>
  <si>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</si>
  <si>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</si>
  <si>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</si>
  <si>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</si>
  <si>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</si>
  <si>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</si>
  <si>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</si>
  <si>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</si>
  <si>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</si>
  <si>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</si>
  <si>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</si>
  <si>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</si>
  <si>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</si>
  <si>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</si>
  <si>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</si>
  <si>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</si>
  <si>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</si>
  <si>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</si>
  <si>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</si>
  <si>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</si>
  <si>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</si>
  <si>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</si>
  <si>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</si>
  <si>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</si>
  <si>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</si>
  <si>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</si>
  <si>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</si>
  <si>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</si>
  <si>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</si>
  <si>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</si>
  <si>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</si>
  <si>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</si>
  <si>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</si>
  <si>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</si>
  <si>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</si>
  <si>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</si>
  <si>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</si>
  <si>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</si>
  <si>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</si>
  <si>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</si>
  <si>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</si>
  <si>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</si>
  <si>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</si>
  <si>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</si>
  <si>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</si>
  <si>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</si>
  <si>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</si>
  <si>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</si>
  <si>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</si>
  <si>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</si>
  <si>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</si>
  <si>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</si>
  <si>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</si>
  <si>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</si>
  <si>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</si>
  <si>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</si>
  <si>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</si>
  <si>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</si>
  <si>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</si>
  <si>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</si>
  <si>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</si>
  <si>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</si>
  <si>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</si>
  <si>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</si>
  <si>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</si>
  <si>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</si>
  <si>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</si>
  <si>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</si>
  <si>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</si>
  <si>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</si>
  <si>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</si>
  <si>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</si>
  <si>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</si>
  <si>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</si>
  <si>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</si>
  <si>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</si>
  <si>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</si>
  <si>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</si>
  <si>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</si>
  <si>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</si>
  <si>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</si>
  <si>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</si>
  <si>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</si>
  <si>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</si>
  <si>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</si>
  <si>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</si>
  <si>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</si>
  <si>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</si>
  <si>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</si>
  <si>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</si>
  <si>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</si>
  <si>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</si>
  <si>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</si>
  <si>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</si>
  <si>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</si>
  <si>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</si>
  <si>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</si>
  <si>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</si>
  <si>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</si>
  <si>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</si>
  <si>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</si>
  <si>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</si>
  <si>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</si>
  <si>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</si>
  <si>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</si>
  <si>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</si>
  <si>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</si>
  <si>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</si>
  <si>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</si>
  <si>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</si>
  <si>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</si>
  <si>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</si>
  <si>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</si>
  <si>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</si>
  <si>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</si>
  <si>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</si>
  <si>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</si>
  <si>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</si>
  <si>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</si>
  <si>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</si>
  <si>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</si>
  <si>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</si>
  <si>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</si>
  <si>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</si>
  <si>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</si>
  <si>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</si>
  <si>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</si>
  <si>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</si>
  <si>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</si>
  <si>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</si>
  <si>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</si>
  <si>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</si>
  <si>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</si>
  <si>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</si>
  <si>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</si>
  <si>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</si>
  <si>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</si>
  <si>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</si>
  <si>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</si>
  <si>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</si>
  <si>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</si>
  <si>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</si>
  <si>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</si>
  <si>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</si>
  <si>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</si>
  <si>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</si>
  <si>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</si>
  <si>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</si>
  <si>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</si>
  <si>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</si>
  <si>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</si>
  <si>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</si>
  <si>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</si>
  <si>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</si>
  <si>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</si>
  <si>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</si>
  <si>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</si>
  <si>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</si>
  <si>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</si>
  <si>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</si>
  <si>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</si>
  <si>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</si>
  <si>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</si>
  <si>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</si>
  <si>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</si>
  <si>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</si>
  <si>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</si>
  <si>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</si>
  <si>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</si>
  <si>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</si>
  <si>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</si>
  <si>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</si>
  <si>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</si>
  <si>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</si>
  <si>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</si>
  <si>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</si>
  <si>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</si>
  <si>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</si>
  <si>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</si>
  <si>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</si>
  <si>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</si>
  <si>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</si>
  <si>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</si>
  <si>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</si>
  <si>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</si>
  <si>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</si>
  <si>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</si>
  <si>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</si>
  <si>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</si>
  <si>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</si>
  <si>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</si>
  <si>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</si>
  <si>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</si>
  <si>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</si>
  <si>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</si>
  <si>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</si>
  <si>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</si>
  <si>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</si>
  <si>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</si>
  <si>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</si>
  <si>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</si>
  <si>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</si>
  <si>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</si>
  <si>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</si>
  <si>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</si>
  <si>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</si>
  <si>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</si>
  <si>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</si>
  <si>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</si>
  <si>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</si>
  <si>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</si>
  <si>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</si>
  <si>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</si>
  <si>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</si>
  <si>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</si>
  <si>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</si>
  <si>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</si>
  <si>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</si>
  <si>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</si>
  <si>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</si>
  <si>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</si>
  <si>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</si>
  <si>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</si>
  <si>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</si>
  <si>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</si>
  <si>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</si>
  <si>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</si>
  <si>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</si>
  <si>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</si>
  <si>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</si>
  <si>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</si>
  <si>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</si>
  <si>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</si>
  <si>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</si>
  <si>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</si>
  <si>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</si>
  <si>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</si>
  <si>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</si>
  <si>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</si>
  <si>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</si>
  <si>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</si>
  <si>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</si>
  <si>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</si>
  <si>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</si>
  <si>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</si>
  <si>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</si>
  <si>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</si>
  <si>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</si>
  <si>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</si>
  <si>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</si>
  <si>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</si>
  <si>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</si>
  <si>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</si>
  <si>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</si>
  <si>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</si>
  <si>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</si>
  <si>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</si>
  <si>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</si>
  <si>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</si>
  <si>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</si>
  <si>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</si>
  <si>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</si>
  <si>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</si>
  <si>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</si>
  <si>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</si>
  <si>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</si>
  <si>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</si>
  <si>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</si>
  <si>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</si>
  <si>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</si>
  <si>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</si>
  <si>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</si>
  <si>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</si>
  <si>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</si>
  <si>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</si>
  <si>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</si>
  <si>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</si>
  <si>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</si>
  <si>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</si>
  <si>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</si>
  <si>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</si>
  <si>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</si>
  <si>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</si>
  <si>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</si>
  <si>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</si>
  <si>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</si>
  <si>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</si>
  <si>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</si>
  <si>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</si>
  <si>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</si>
  <si>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</si>
  <si>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</si>
  <si>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</si>
  <si>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</si>
  <si>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</si>
  <si>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</si>
  <si>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</si>
  <si>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</si>
  <si>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</si>
  <si>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</si>
  <si>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</si>
  <si>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</si>
  <si>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</si>
  <si>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</si>
  <si>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</si>
  <si>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</si>
  <si>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</si>
  <si>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</si>
  <si>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</si>
  <si>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</si>
  <si>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</si>
  <si>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</si>
  <si>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</si>
  <si>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</si>
  <si>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</si>
  <si>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</si>
  <si>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</si>
  <si>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</si>
  <si>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</si>
  <si>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</si>
  <si>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</si>
  <si>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</si>
  <si>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</si>
  <si>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</si>
  <si>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</si>
  <si>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</si>
  <si>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</si>
  <si>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</si>
  <si>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</si>
  <si>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</si>
  <si>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</si>
  <si>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</si>
  <si>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</si>
  <si>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</si>
  <si>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</si>
  <si>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</si>
  <si>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</si>
  <si>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</si>
  <si>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</si>
  <si>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</si>
  <si>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</si>
  <si>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</si>
  <si>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</si>
  <si>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</si>
  <si>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</si>
  <si>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</si>
  <si>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</si>
  <si>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</si>
  <si>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</si>
  <si>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</si>
  <si>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</si>
  <si>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</si>
  <si>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</si>
  <si>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</si>
  <si>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</si>
  <si>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</si>
  <si>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</si>
  <si>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</si>
  <si>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</si>
  <si>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</si>
  <si>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</si>
  <si>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</si>
  <si>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</si>
  <si>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</si>
  <si>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</si>
  <si>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</si>
  <si>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</si>
  <si>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</si>
  <si>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</si>
  <si>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</si>
  <si>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</si>
  <si>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</si>
  <si>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</si>
  <si>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</si>
  <si>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</si>
  <si>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</si>
  <si>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</si>
  <si>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</si>
  <si>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</si>
  <si>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</si>
  <si>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</si>
  <si>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</si>
  <si>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</si>
  <si>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</si>
  <si>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</si>
  <si>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</si>
  <si>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</si>
  <si>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</si>
  <si>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</si>
  <si>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</si>
  <si>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</si>
  <si>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</si>
  <si>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</si>
  <si>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</si>
  <si>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</si>
  <si>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</si>
  <si>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</si>
  <si>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</si>
  <si>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</si>
  <si>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</si>
  <si>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</si>
  <si>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</si>
  <si>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</si>
  <si>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</si>
  <si>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</si>
  <si>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</si>
  <si>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</si>
  <si>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</si>
  <si>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</si>
  <si>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</si>
  <si>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</si>
  <si>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</si>
  <si>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</si>
  <si>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</si>
  <si>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</si>
  <si>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</si>
  <si>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</si>
  <si>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</si>
  <si>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</si>
  <si>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</si>
  <si>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</si>
  <si>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</si>
  <si>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</si>
  <si>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</si>
  <si>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</si>
  <si>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</si>
  <si>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</si>
  <si>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</si>
  <si>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</si>
  <si>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</si>
  <si>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</si>
  <si>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</si>
  <si>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</si>
  <si>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</si>
  <si>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</si>
  <si>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</si>
  <si>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</si>
  <si>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</si>
  <si>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</si>
  <si>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</si>
  <si>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</si>
  <si>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</si>
  <si>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</si>
  <si>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</si>
  <si>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</si>
  <si>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</si>
  <si>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</si>
  <si>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</si>
  <si>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</si>
  <si>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</si>
  <si>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</si>
  <si>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</si>
  <si>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</si>
  <si>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</si>
  <si>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</si>
  <si>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</si>
  <si>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</si>
  <si>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</si>
  <si>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</si>
  <si>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</si>
  <si>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</si>
  <si>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</si>
  <si>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</si>
  <si>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</si>
  <si>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</si>
  <si>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</si>
  <si>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</si>
  <si>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</si>
  <si>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</si>
  <si>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</si>
  <si>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</si>
  <si>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</si>
  <si>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</si>
  <si>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</si>
  <si>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</si>
  <si>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</si>
  <si>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</si>
  <si>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</si>
  <si>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</si>
  <si>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</si>
  <si>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</si>
  <si>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</si>
  <si>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</si>
  <si>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</si>
  <si>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</si>
  <si>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</si>
  <si>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</si>
  <si>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</si>
  <si>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</si>
  <si>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</si>
  <si>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</si>
  <si>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</si>
  <si>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</si>
  <si>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</si>
  <si>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</si>
  <si>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</si>
  <si>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</si>
  <si>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</si>
  <si>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</si>
  <si>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</si>
  <si>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</si>
  <si>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</si>
  <si>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</si>
  <si>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</si>
  <si>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</si>
  <si>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</si>
  <si>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</si>
  <si>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</si>
  <si>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</si>
  <si>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</si>
  <si>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</si>
  <si>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</si>
  <si>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</si>
  <si>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</si>
  <si>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</si>
  <si>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</si>
  <si>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</si>
  <si>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</si>
  <si>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</si>
  <si>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</si>
  <si>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</si>
  <si>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</si>
  <si>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</si>
  <si>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</si>
  <si>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</si>
  <si>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</si>
  <si>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</si>
  <si>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</si>
  <si>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</si>
  <si>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</si>
  <si>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</si>
  <si>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</si>
  <si>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</si>
  <si>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</si>
  <si>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</si>
  <si>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</si>
  <si>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</si>
  <si>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</si>
  <si>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</si>
  <si>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</si>
  <si>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</si>
  <si>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</si>
  <si>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</si>
  <si>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</si>
  <si>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</si>
  <si>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</si>
  <si>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</si>
  <si>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</si>
  <si>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</si>
  <si>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</si>
  <si>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</si>
  <si>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</si>
  <si>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</si>
  <si>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</si>
  <si>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</si>
  <si>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</si>
  <si>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</si>
  <si>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</si>
  <si>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</si>
  <si>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</si>
  <si>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</si>
  <si>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</si>
  <si>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</si>
  <si>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</si>
  <si>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</si>
  <si>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</si>
  <si>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</si>
  <si>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</si>
  <si>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</si>
  <si>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</si>
  <si>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</si>
  <si>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</si>
  <si>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</si>
  <si>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</si>
  <si>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</si>
  <si>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</si>
  <si>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</si>
  <si>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</si>
  <si>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</si>
  <si>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</si>
  <si>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</si>
  <si>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</si>
  <si>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</si>
  <si>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</si>
  <si>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</si>
  <si>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</si>
  <si>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</si>
  <si>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</si>
  <si>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</si>
  <si>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</si>
  <si>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</si>
  <si>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</si>
  <si>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</si>
  <si>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</si>
  <si>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</si>
  <si>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</si>
  <si>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</si>
  <si>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</si>
  <si>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</si>
  <si>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</si>
  <si>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</si>
  <si>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</si>
  <si>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</si>
  <si>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</si>
  <si>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</si>
  <si>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</si>
  <si>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</si>
  <si>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</si>
  <si>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</si>
  <si>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</si>
  <si>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</si>
  <si>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</si>
  <si>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</si>
  <si>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</si>
  <si>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</si>
  <si>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</si>
  <si>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</si>
  <si>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</si>
  <si>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</si>
  <si>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</si>
  <si>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</si>
  <si>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</si>
  <si>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</si>
  <si>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</si>
  <si>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</si>
  <si>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</si>
  <si>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</si>
  <si>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</si>
  <si>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</si>
  <si>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</si>
  <si>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</si>
  <si>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</si>
  <si>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</si>
  <si>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</si>
  <si>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</si>
  <si>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</si>
  <si>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</si>
  <si>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</si>
  <si>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</si>
  <si>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</si>
  <si>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</si>
  <si>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</si>
  <si>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</si>
  <si>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</si>
  <si>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</si>
  <si>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</si>
  <si>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</si>
  <si>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</si>
  <si>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</si>
  <si>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</si>
  <si>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</si>
  <si>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</si>
  <si>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</si>
  <si>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</si>
  <si>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</si>
  <si>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</si>
  <si>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</si>
  <si>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</si>
  <si>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</si>
  <si>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</si>
  <si>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</si>
  <si>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</si>
  <si>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</si>
  <si>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</si>
  <si>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</si>
  <si>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</si>
  <si>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</si>
  <si>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</si>
  <si>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</si>
  <si>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</si>
  <si>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</si>
  <si>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</si>
  <si>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</si>
  <si>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</si>
  <si>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</si>
  <si>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</si>
  <si>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</si>
  <si>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</si>
  <si>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</si>
  <si>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</si>
  <si>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</si>
  <si>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</si>
  <si>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</si>
  <si>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</si>
  <si>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</si>
  <si>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</si>
  <si>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</si>
  <si>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</si>
  <si>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</si>
  <si>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</si>
  <si>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</si>
  <si>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</si>
  <si>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</si>
  <si>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</si>
  <si>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</si>
  <si>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</si>
  <si>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</si>
  <si>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</si>
  <si>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</si>
  <si>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</si>
  <si>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</si>
  <si>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</si>
  <si>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</si>
  <si>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</si>
  <si>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</si>
  <si>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</si>
  <si>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</si>
  <si>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</si>
  <si>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</si>
  <si>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</si>
  <si>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</si>
  <si>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</si>
  <si>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</si>
  <si>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</si>
  <si>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</si>
  <si>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</si>
  <si>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</si>
  <si>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</si>
  <si>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</si>
  <si>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</si>
  <si>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</si>
  <si>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</si>
  <si>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</si>
  <si>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</si>
  <si>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</si>
  <si>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</si>
  <si>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</si>
  <si>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</si>
  <si>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</si>
  <si>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</si>
  <si>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</si>
  <si>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</si>
  <si>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</si>
  <si>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</si>
  <si>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</si>
  <si>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</si>
  <si>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</si>
  <si>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</si>
  <si>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</si>
  <si>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</si>
  <si>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</si>
  <si>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</si>
  <si>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</si>
  <si>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</si>
  <si>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</si>
  <si>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</si>
  <si>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</si>
  <si>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</si>
  <si>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</si>
  <si>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</si>
  <si>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</si>
  <si>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</si>
  <si>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</si>
  <si>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</si>
  <si>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</si>
  <si>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</si>
  <si>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</si>
  <si>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</si>
  <si>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</si>
  <si>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</si>
  <si>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</si>
  <si>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</si>
  <si>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</si>
  <si>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</si>
  <si>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</si>
  <si>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</si>
  <si>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</si>
  <si>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</si>
  <si>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</si>
  <si>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</si>
  <si>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</si>
  <si>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</si>
  <si>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</si>
  <si>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</si>
  <si>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</si>
  <si>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</si>
  <si>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</si>
  <si>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</si>
  <si>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</si>
  <si>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</si>
  <si>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</si>
  <si>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</si>
  <si>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</si>
  <si>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</si>
  <si>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</si>
  <si>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</si>
  <si>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</si>
  <si>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</si>
  <si>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</si>
  <si>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</si>
  <si>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</si>
  <si>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</si>
  <si>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</si>
  <si>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</si>
  <si>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</si>
  <si>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</si>
  <si>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</si>
  <si>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</si>
  <si>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</si>
  <si>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</si>
  <si>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</si>
  <si>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</si>
  <si>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</si>
  <si>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</si>
  <si>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</si>
  <si>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</si>
  <si>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</si>
  <si>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</si>
  <si>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</si>
  <si>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</si>
  <si>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</si>
  <si>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</si>
  <si>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</si>
  <si>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</si>
  <si>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</si>
  <si>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</si>
  <si>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</si>
  <si>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</si>
  <si>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</si>
  <si>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</si>
  <si>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</si>
  <si>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</si>
  <si>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</si>
  <si>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</si>
  <si>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</si>
  <si>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</si>
  <si>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</si>
  <si>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</si>
  <si>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</si>
  <si>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</si>
  <si>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</si>
  <si>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</si>
  <si>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</si>
  <si>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</si>
  <si>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</si>
  <si>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</si>
  <si>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</si>
  <si>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</si>
  <si>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</si>
  <si>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</si>
  <si>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</si>
  <si>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</si>
  <si>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</si>
  <si>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</si>
  <si>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</si>
  <si>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</si>
  <si>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</si>
  <si>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</si>
  <si>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</si>
  <si>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</si>
  <si>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</si>
  <si>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</si>
  <si>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</si>
  <si>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</si>
  <si>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</si>
  <si>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</si>
  <si>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</si>
  <si>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</si>
  <si>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</si>
  <si>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</si>
  <si>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</si>
  <si>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</si>
  <si>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</si>
  <si>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</si>
  <si>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</si>
  <si>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</si>
  <si>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</si>
  <si>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</si>
  <si>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</si>
  <si>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</si>
  <si>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</si>
  <si>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</si>
  <si>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</si>
  <si>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</si>
  <si>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</si>
  <si>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</si>
  <si>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</si>
  <si>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</si>
  <si>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</si>
  <si>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</si>
  <si>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</si>
  <si>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</si>
  <si>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</si>
  <si>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</si>
  <si>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</si>
  <si>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</si>
  <si>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</si>
  <si>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</si>
  <si>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</si>
  <si>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</si>
  <si>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</si>
  <si>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</si>
  <si>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</si>
  <si>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</si>
  <si>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</si>
  <si>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</si>
  <si>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</si>
  <si>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</si>
  <si>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</si>
  <si>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</si>
  <si>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</si>
  <si>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</si>
  <si>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</si>
  <si>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</si>
  <si>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</si>
  <si>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</si>
  <si>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</si>
  <si>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</si>
  <si>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</si>
  <si>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</si>
  <si>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</si>
  <si>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</si>
  <si>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</si>
  <si>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</si>
  <si>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</si>
  <si>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</si>
  <si>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</si>
  <si>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</si>
  <si>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</si>
  <si>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</si>
  <si>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</si>
  <si>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</si>
  <si>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</si>
  <si>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</si>
  <si>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</si>
  <si>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</si>
  <si>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</si>
  <si>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</si>
  <si>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</si>
  <si>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</si>
  <si>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</si>
  <si>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</si>
  <si>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</si>
  <si>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</si>
  <si>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</si>
  <si>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</si>
  <si>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</si>
  <si>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</si>
  <si>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</si>
  <si>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</si>
  <si>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</si>
  <si>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</si>
  <si>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</si>
  <si>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</si>
  <si>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</si>
  <si>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</si>
  <si>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</si>
  <si>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</si>
  <si>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</si>
  <si>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</si>
  <si>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</si>
  <si>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</si>
  <si>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</si>
  <si>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</si>
  <si>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</si>
  <si>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</si>
  <si>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</si>
  <si>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</si>
  <si>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</si>
  <si>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</si>
  <si>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</si>
  <si>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</si>
  <si>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</si>
  <si>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</si>
  <si>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</si>
  <si>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</si>
  <si>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</si>
  <si>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</si>
  <si>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</si>
  <si>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</si>
  <si>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</si>
  <si>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</si>
  <si>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</si>
  <si>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</si>
  <si>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</si>
  <si>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</si>
  <si>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</si>
  <si>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</si>
  <si>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</si>
  <si>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</si>
  <si>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</si>
  <si>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</si>
  <si>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</si>
  <si>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</si>
  <si>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</si>
  <si>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</si>
  <si>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</si>
  <si>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</si>
  <si>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</si>
  <si>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</si>
  <si>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</si>
  <si>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</si>
  <si>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</si>
  <si>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</si>
  <si>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</si>
  <si>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</si>
  <si>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</si>
  <si>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</si>
  <si>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</si>
  <si>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</si>
  <si>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</si>
  <si>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</si>
  <si>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</si>
  <si>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</si>
  <si>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</si>
  <si>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</si>
  <si>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</si>
  <si>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</si>
  <si>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</si>
  <si>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</si>
  <si>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</si>
  <si>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</si>
  <si>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</si>
  <si>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</si>
  <si>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</si>
  <si>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</si>
  <si>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</si>
  <si>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</si>
  <si>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</si>
  <si>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</si>
  <si>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</si>
  <si>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</si>
  <si>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</si>
  <si>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</si>
  <si>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</si>
  <si>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</si>
  <si>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</si>
  <si>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</si>
  <si>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</si>
  <si>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</si>
  <si>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</si>
  <si>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</si>
  <si>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</si>
  <si>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</si>
  <si>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</si>
  <si>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</si>
  <si>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</si>
  <si>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</si>
  <si>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</si>
  <si>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</si>
  <si>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</si>
  <si>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</si>
  <si>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</si>
  <si>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</si>
  <si>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</si>
  <si>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</si>
  <si>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</si>
  <si>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</si>
  <si>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</si>
  <si>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</si>
  <si>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</si>
  <si>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</si>
  <si>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</si>
  <si>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</si>
  <si>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</si>
  <si>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</si>
  <si>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</si>
  <si>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</si>
  <si>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</si>
  <si>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</si>
  <si>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</si>
  <si>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</si>
  <si>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</si>
  <si>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</si>
  <si>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</si>
  <si>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</si>
  <si>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</si>
  <si>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</si>
  <si>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</si>
  <si>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</si>
  <si>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</si>
  <si>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</si>
  <si>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</si>
  <si>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</si>
  <si>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</si>
  <si>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</si>
  <si>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</si>
  <si>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</si>
  <si>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</si>
  <si>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</si>
  <si>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</si>
  <si>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</si>
  <si>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</si>
  <si>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</si>
  <si>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</si>
  <si>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</si>
  <si>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</si>
  <si>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</si>
  <si>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</si>
  <si>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</si>
  <si>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</si>
  <si>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</si>
  <si>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</si>
  <si>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</si>
  <si>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</si>
  <si>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</si>
  <si>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</si>
  <si>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</si>
  <si>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</si>
  <si>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</si>
  <si>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</si>
  <si>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</si>
  <si>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</si>
  <si>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</si>
  <si>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</si>
  <si>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</si>
  <si>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</si>
  <si>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</si>
  <si>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</si>
  <si>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</si>
  <si>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</si>
  <si>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</si>
  <si>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</si>
  <si>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</si>
  <si>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</si>
  <si>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</si>
  <si>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</si>
  <si>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</si>
  <si>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</si>
  <si>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</si>
  <si>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</si>
  <si>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</si>
  <si>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</si>
  <si>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</si>
  <si>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</si>
  <si>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</si>
  <si>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</si>
  <si>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</si>
  <si>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</si>
  <si>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</si>
  <si>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</si>
  <si>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</si>
  <si>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</si>
  <si>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</si>
  <si>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</si>
  <si>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</si>
  <si>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</si>
  <si>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</si>
  <si>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</si>
  <si>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</si>
  <si>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</si>
  <si>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</si>
  <si>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</si>
  <si>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</si>
  <si>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</si>
  <si>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</si>
  <si>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</si>
  <si>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</si>
  <si>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</si>
  <si>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</si>
  <si>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</si>
  <si>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</si>
  <si>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</si>
  <si>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</si>
  <si>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</si>
  <si>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</si>
  <si>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</si>
  <si>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</si>
  <si>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</si>
  <si>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</si>
  <si>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</si>
  <si>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</si>
  <si>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</si>
  <si>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</si>
  <si>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</si>
  <si>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</si>
  <si>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</si>
  <si>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</si>
  <si>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</si>
  <si>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</si>
  <si>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</si>
  <si>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</si>
  <si>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</si>
  <si>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</si>
  <si>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</si>
  <si>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</si>
  <si>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</si>
  <si>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</si>
  <si>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</si>
  <si>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</si>
  <si>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</si>
  <si>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</si>
  <si>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</si>
  <si>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</si>
  <si>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</si>
  <si>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</si>
  <si>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</si>
  <si>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</si>
  <si>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</si>
  <si>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</si>
  <si>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</si>
  <si>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</si>
  <si>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</si>
  <si>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</si>
  <si>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</si>
  <si>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</si>
  <si>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</si>
  <si>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</si>
  <si>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</si>
  <si>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</si>
  <si>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</si>
  <si>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</si>
  <si>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</si>
  <si>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</si>
  <si>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</si>
  <si>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</si>
  <si>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</si>
  <si>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</si>
  <si>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</si>
  <si>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</si>
  <si>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</si>
  <si>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</si>
  <si>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</si>
  <si>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</si>
  <si>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</si>
  <si>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</si>
  <si>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</si>
  <si>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</si>
  <si>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</si>
  <si>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</si>
  <si>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</si>
  <si>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</si>
  <si>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</si>
  <si>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</si>
  <si>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</si>
  <si>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</si>
  <si>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</si>
  <si>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</si>
  <si>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</si>
  <si>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</si>
  <si>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</si>
  <si>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</si>
  <si>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</si>
  <si>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</si>
  <si>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</si>
  <si>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</si>
  <si>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</si>
  <si>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</si>
  <si>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</si>
  <si>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</si>
  <si>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</si>
  <si>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</si>
  <si>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</si>
  <si>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</si>
  <si>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</si>
  <si>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</si>
  <si>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</si>
  <si>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</si>
  <si>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</si>
  <si>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</si>
  <si>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</si>
  <si>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</si>
  <si>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</si>
  <si>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</si>
  <si>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</si>
  <si>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</si>
  <si>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</si>
  <si>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</si>
  <si>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</si>
  <si>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</si>
  <si>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</si>
  <si>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</si>
  <si>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</si>
  <si>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</si>
  <si>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</si>
  <si>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</si>
  <si>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</si>
  <si>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</si>
  <si>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</si>
  <si>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</si>
  <si>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</si>
  <si>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</si>
  <si>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</si>
  <si>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</si>
  <si>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</si>
  <si>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</si>
  <si>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</si>
  <si>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</si>
  <si>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</si>
  <si>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</si>
  <si>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</si>
  <si>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</si>
  <si>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</si>
  <si>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</si>
  <si>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</si>
  <si>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</si>
  <si>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</si>
  <si>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</si>
  <si>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</si>
  <si>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</si>
  <si>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</si>
  <si>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</si>
  <si>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</si>
  <si>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</si>
  <si>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</si>
  <si>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</si>
  <si>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</si>
  <si>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</si>
  <si>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</si>
  <si>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</si>
  <si>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</si>
  <si>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</si>
  <si>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</si>
  <si>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</si>
  <si>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</si>
  <si>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</si>
  <si>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</si>
  <si>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</si>
  <si>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</si>
  <si>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</si>
  <si>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</si>
  <si>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</si>
  <si>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</si>
  <si>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</si>
  <si>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</si>
  <si>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</si>
  <si>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</si>
  <si>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</si>
  <si>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</si>
  <si>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</si>
  <si>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</si>
  <si>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</si>
  <si>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</si>
  <si>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</si>
  <si>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</si>
  <si>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</si>
  <si>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</si>
  <si>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</si>
  <si>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</si>
  <si>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</si>
  <si>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</si>
  <si>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</si>
  <si>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</si>
  <si>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</si>
  <si>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</si>
  <si>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</si>
  <si>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</si>
  <si>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</si>
  <si>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</si>
  <si>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</si>
  <si>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</si>
  <si>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</si>
  <si>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</si>
  <si>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</si>
  <si>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</si>
  <si>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</si>
  <si>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</si>
  <si>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</si>
  <si>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</si>
  <si>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</si>
  <si>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</si>
  <si>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</si>
  <si>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</si>
  <si>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</si>
  <si>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</si>
  <si>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</si>
  <si>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</si>
  <si>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</si>
  <si>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</si>
  <si>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</si>
  <si>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</si>
  <si>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</si>
  <si>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</si>
  <si>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</si>
  <si>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</si>
  <si>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</si>
  <si>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</si>
  <si>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</si>
  <si>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</si>
  <si>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</si>
  <si>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</si>
  <si>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</si>
  <si>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</si>
  <si>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</si>
  <si>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</si>
  <si>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</si>
  <si>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</si>
  <si>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</si>
  <si>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</si>
  <si>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</si>
  <si>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</si>
  <si>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</si>
  <si>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</si>
  <si>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</si>
  <si>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</si>
  <si>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</si>
  <si>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</si>
  <si>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</si>
  <si>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</si>
  <si>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</si>
  <si>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</si>
  <si>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</si>
  <si>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</si>
  <si>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</si>
  <si>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</si>
  <si>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</si>
  <si>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</si>
  <si>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</si>
  <si>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</si>
  <si>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</si>
  <si>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</si>
  <si>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</si>
  <si>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</si>
  <si>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</si>
  <si>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</si>
  <si>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</si>
  <si>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</si>
  <si>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</si>
  <si>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</si>
  <si>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</si>
  <si>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</si>
  <si>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</si>
  <si>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</si>
  <si>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</si>
  <si>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</si>
  <si>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</si>
  <si>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</si>
  <si>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</si>
  <si>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</si>
  <si>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</si>
  <si>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</si>
  <si>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</si>
  <si>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</si>
  <si>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</si>
  <si>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</si>
  <si>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</si>
  <si>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</si>
  <si>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</si>
  <si>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</si>
  <si>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</si>
  <si>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</si>
  <si>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</si>
  <si>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</si>
  <si>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</si>
  <si>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</si>
  <si>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</si>
  <si>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</si>
  <si>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</si>
  <si>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</si>
  <si>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</si>
  <si>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</si>
  <si>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</si>
  <si>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</si>
  <si>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</si>
  <si>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</si>
  <si>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</si>
  <si>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</si>
  <si>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</si>
  <si>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</si>
  <si>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</si>
  <si>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</si>
  <si>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</si>
  <si>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</si>
  <si>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</si>
  <si>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</si>
  <si>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</si>
  <si>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</si>
  <si>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</si>
  <si>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</si>
  <si>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</si>
  <si>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</si>
  <si>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</si>
  <si>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</si>
  <si>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</si>
  <si>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</si>
  <si>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</si>
  <si>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</si>
  <si>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</si>
  <si>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</si>
  <si>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</si>
  <si>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</si>
  <si>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</si>
  <si>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</si>
  <si>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</si>
  <si>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</si>
  <si>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</si>
  <si>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</si>
  <si>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</si>
  <si>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</si>
  <si>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</si>
  <si>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</si>
  <si>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</si>
  <si>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</si>
  <si>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</si>
  <si>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</si>
  <si>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</si>
  <si>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</si>
  <si>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</si>
  <si>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</si>
  <si>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</si>
  <si>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</si>
  <si>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</si>
  <si>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</si>
  <si>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</si>
  <si>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</si>
  <si>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</si>
  <si>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</si>
  <si>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</si>
  <si>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</si>
  <si>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</si>
  <si>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</si>
  <si>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</si>
  <si>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</si>
  <si>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</si>
  <si>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</si>
  <si>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</si>
  <si>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</si>
  <si>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</si>
  <si>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</si>
  <si>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</si>
  <si>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</si>
  <si>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</si>
  <si>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</si>
  <si>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</si>
  <si>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</si>
  <si>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</si>
  <si>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</si>
  <si>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</si>
  <si>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</si>
  <si>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</si>
  <si>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</si>
  <si>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</si>
  <si>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</si>
  <si>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</si>
  <si>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</si>
  <si>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</si>
  <si>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</si>
  <si>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</si>
  <si>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</si>
  <si>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</si>
  <si>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</si>
  <si>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</si>
  <si>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</si>
  <si>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</si>
  <si>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</si>
  <si>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</si>
  <si>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</si>
  <si>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</si>
  <si>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</si>
  <si>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</si>
  <si>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</si>
  <si>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</si>
  <si>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</si>
  <si>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</si>
  <si>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</si>
  <si>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</si>
  <si>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</si>
  <si>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</si>
  <si>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</si>
  <si>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</si>
  <si>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</si>
  <si>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</si>
  <si>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</si>
  <si>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</si>
  <si>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</si>
  <si>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</si>
  <si>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</si>
  <si>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</si>
  <si>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</si>
  <si>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</si>
  <si>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</si>
  <si>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</si>
  <si>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</si>
  <si>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</si>
  <si>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</si>
  <si>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</si>
  <si>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</si>
  <si>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</si>
  <si>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</si>
  <si>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</si>
  <si>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</si>
  <si>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</si>
  <si>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</si>
  <si>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</si>
  <si>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</si>
  <si>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</si>
  <si>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</si>
  <si>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</si>
  <si>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</si>
  <si>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</si>
  <si>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</si>
  <si>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</si>
  <si>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</si>
  <si>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</si>
  <si>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</si>
  <si>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</si>
  <si>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</si>
  <si>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</si>
  <si>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</si>
  <si>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</si>
  <si>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</si>
  <si>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</si>
  <si>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</si>
  <si>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</si>
  <si>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</si>
  <si>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</si>
  <si>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</si>
  <si>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</si>
  <si>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</si>
  <si>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</si>
  <si>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</si>
  <si>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</si>
  <si>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</si>
  <si>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</si>
  <si>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</si>
  <si>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</si>
  <si>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</si>
  <si>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</si>
  <si>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</si>
  <si>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</si>
  <si>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</si>
  <si>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</si>
  <si>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</si>
  <si>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</si>
  <si>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</si>
  <si>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</si>
  <si>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</si>
  <si>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</si>
  <si>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</si>
  <si>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</si>
  <si>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</si>
  <si>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</si>
  <si>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</si>
  <si>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</si>
  <si>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</si>
  <si>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</si>
  <si>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</si>
  <si>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</si>
  <si>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</si>
  <si>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</si>
  <si>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</si>
  <si>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</si>
  <si>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</si>
  <si>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</si>
  <si>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</si>
  <si>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</si>
  <si>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</si>
  <si>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</si>
  <si>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</si>
  <si>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</si>
  <si>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</si>
  <si>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</si>
  <si>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</si>
  <si>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</si>
  <si>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</si>
  <si>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</si>
  <si>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</si>
  <si>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</si>
  <si>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</si>
  <si>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</si>
  <si>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</si>
  <si>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</si>
  <si>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</si>
  <si>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</si>
  <si>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</si>
  <si>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</si>
  <si>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</si>
  <si>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</si>
  <si>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</si>
  <si>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</si>
  <si>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</si>
  <si>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</si>
  <si>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</si>
  <si>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</si>
  <si>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</si>
  <si>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</si>
  <si>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</si>
  <si>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</si>
  <si>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</si>
  <si>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</si>
  <si>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</si>
  <si>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</si>
  <si>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</si>
  <si>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</si>
  <si>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</si>
  <si>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</si>
  <si>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</si>
  <si>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</si>
  <si>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</si>
  <si>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</si>
  <si>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</si>
  <si>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</si>
  <si>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</si>
  <si>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</si>
  <si>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</si>
  <si>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</si>
  <si>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</si>
  <si>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</si>
  <si>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</si>
  <si>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</si>
  <si>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</si>
  <si>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</si>
  <si>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</si>
  <si>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</si>
  <si>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</si>
  <si>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</si>
  <si>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</si>
  <si>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</si>
  <si>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</si>
  <si>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</si>
  <si>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</si>
  <si>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</si>
  <si>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</si>
  <si>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</si>
  <si>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</si>
  <si>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</si>
  <si>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</si>
  <si>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</si>
  <si>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</si>
  <si>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</si>
  <si>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</si>
  <si>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</si>
  <si>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</si>
  <si>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</si>
  <si>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</si>
  <si>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</si>
  <si>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</si>
  <si>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</si>
  <si>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</si>
  <si>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</si>
  <si>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</si>
  <si>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</si>
  <si>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</si>
  <si>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</si>
  <si>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</si>
  <si>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</si>
  <si>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</si>
  <si>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</si>
  <si>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</si>
  <si>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</si>
  <si>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</si>
  <si>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</si>
  <si>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</si>
  <si>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</si>
  <si>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</si>
  <si>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</si>
  <si>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</si>
  <si>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</si>
  <si>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</si>
  <si>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</si>
  <si>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</si>
  <si>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</si>
  <si>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</si>
  <si>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</si>
  <si>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</si>
  <si>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</si>
  <si>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</si>
  <si>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</si>
  <si>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</si>
  <si>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</si>
  <si>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</si>
  <si>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</si>
  <si>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</si>
  <si>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</si>
  <si>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</si>
  <si>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</si>
  <si>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</si>
  <si>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</si>
  <si>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</si>
  <si>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</si>
  <si>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</si>
  <si>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</si>
  <si>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</si>
  <si>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</si>
  <si>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</si>
  <si>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</si>
  <si>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</si>
  <si>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</si>
  <si>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</si>
  <si>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</si>
  <si>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</si>
  <si>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</si>
  <si>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</si>
  <si>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</si>
  <si>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</si>
  <si>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</si>
  <si>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</si>
  <si>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</si>
  <si>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</si>
  <si>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</si>
  <si>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</si>
  <si>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</si>
  <si>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</si>
  <si>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</si>
  <si>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</si>
  <si>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</si>
  <si>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</si>
  <si>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</si>
  <si>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</si>
  <si>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</si>
  <si>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</si>
  <si>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</si>
  <si>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</si>
  <si>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</si>
  <si>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</si>
  <si>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</si>
  <si>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</si>
  <si>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</si>
  <si>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</si>
  <si>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</si>
  <si>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</si>
  <si>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</si>
  <si>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</si>
  <si>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</si>
  <si>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</si>
  <si>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</si>
  <si>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</si>
  <si>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</si>
  <si>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</si>
  <si>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</si>
  <si>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</si>
  <si>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</si>
  <si>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</si>
  <si>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</si>
  <si>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</si>
  <si>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</si>
  <si>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</si>
  <si>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</si>
  <si>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</si>
  <si>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</si>
  <si>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</si>
  <si>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</si>
  <si>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</si>
  <si>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</si>
  <si>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</si>
  <si>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</si>
  <si>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</si>
  <si>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</si>
  <si>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</si>
  <si>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</si>
  <si>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</si>
  <si>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</si>
  <si>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</si>
  <si>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</si>
  <si>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</si>
  <si>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</si>
  <si>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</si>
  <si>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</si>
  <si>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</si>
  <si>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</si>
  <si>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</si>
  <si>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</si>
  <si>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</si>
  <si>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</si>
  <si>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</si>
  <si>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</si>
  <si>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</si>
  <si>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</si>
  <si>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</si>
  <si>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</si>
  <si>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</si>
  <si>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</si>
  <si>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</si>
  <si>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</si>
  <si>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</si>
  <si>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</si>
  <si>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</si>
  <si>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</si>
  <si>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</si>
  <si>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</si>
  <si>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</si>
  <si>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</si>
  <si>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</si>
  <si>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</si>
  <si>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</si>
  <si>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</si>
  <si>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</si>
  <si>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</si>
  <si>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</si>
  <si>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</si>
  <si>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</si>
  <si>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</si>
  <si>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</si>
  <si>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</si>
  <si>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</si>
  <si>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</si>
  <si>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</si>
  <si>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</si>
  <si>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</si>
  <si>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</si>
  <si>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</si>
  <si>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</si>
  <si>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</si>
  <si>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</si>
  <si>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</si>
  <si>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</si>
  <si>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</si>
  <si>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</si>
  <si>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</si>
  <si>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</si>
  <si>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</si>
  <si>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</si>
  <si>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</si>
  <si>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</si>
  <si>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</si>
  <si>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</si>
  <si>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</si>
  <si>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</si>
  <si>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</si>
  <si>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</si>
  <si>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</si>
  <si>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</si>
  <si>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</si>
  <si>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</si>
  <si>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</si>
  <si>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</si>
  <si>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</si>
  <si>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</si>
  <si>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</si>
  <si>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</si>
  <si>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</si>
  <si>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</si>
  <si>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</si>
  <si>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</si>
  <si>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</si>
  <si>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</si>
  <si>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</si>
  <si>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</si>
  <si>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</si>
  <si>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</si>
  <si>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</si>
  <si>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</si>
  <si>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</si>
  <si>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</si>
  <si>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</si>
  <si>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</si>
  <si>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</si>
  <si>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</si>
  <si>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</si>
  <si>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</si>
  <si>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</si>
  <si>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</si>
  <si>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</si>
  <si>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</si>
  <si>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</si>
  <si>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</si>
  <si>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</si>
  <si>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</si>
  <si>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</si>
  <si>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</si>
  <si>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</si>
  <si>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</si>
  <si>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</si>
  <si>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</si>
  <si>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</si>
  <si>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</si>
  <si>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</si>
  <si>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</si>
  <si>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</si>
  <si>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</si>
  <si>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</si>
  <si>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</si>
  <si>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</si>
  <si>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</si>
  <si>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</si>
  <si>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</si>
  <si>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</si>
  <si>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</si>
  <si>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</si>
  <si>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</si>
  <si>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</si>
  <si>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</si>
  <si>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</si>
  <si>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</si>
  <si>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</si>
  <si>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</si>
  <si>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</si>
  <si>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</si>
  <si>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</si>
  <si>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</si>
  <si>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</si>
  <si>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</si>
  <si>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</si>
  <si>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</si>
  <si>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</si>
  <si>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</si>
  <si>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</si>
  <si>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</si>
  <si>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</si>
  <si>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</si>
  <si>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</si>
  <si>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</si>
  <si>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</si>
  <si>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</si>
  <si>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</si>
  <si>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</si>
  <si>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</si>
  <si>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</si>
  <si>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</si>
  <si>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</si>
  <si>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</si>
  <si>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</si>
  <si>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</si>
  <si>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</si>
  <si>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</si>
  <si>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</si>
  <si>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</si>
  <si>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</si>
  <si>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</si>
  <si>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</si>
  <si>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</si>
  <si>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</si>
  <si>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</si>
  <si>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</si>
  <si>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</si>
  <si>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</si>
  <si>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</si>
  <si>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</si>
  <si>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</si>
  <si>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</si>
  <si>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</si>
  <si>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</si>
  <si>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</si>
  <si>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</si>
  <si>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</si>
  <si>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</si>
  <si>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</si>
  <si>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</si>
  <si>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</si>
  <si>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</si>
  <si>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</si>
  <si>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</si>
  <si>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</si>
  <si>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</si>
  <si>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</si>
  <si>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</si>
  <si>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</si>
  <si>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</si>
  <si>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</si>
  <si>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</si>
  <si>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</si>
  <si>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</si>
  <si>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</si>
  <si>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</si>
  <si>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</si>
  <si>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</si>
  <si>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</si>
  <si>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</si>
  <si>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</si>
  <si>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</si>
  <si>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</si>
  <si>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</si>
  <si>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</si>
  <si>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</si>
  <si>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</si>
  <si>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</si>
  <si>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</si>
  <si>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</si>
  <si>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</si>
  <si>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</si>
  <si>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</si>
  <si>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</si>
  <si>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</si>
  <si>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</si>
  <si>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</si>
  <si>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</si>
  <si>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</si>
  <si>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</si>
  <si>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</si>
  <si>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</si>
  <si>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</si>
  <si>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</si>
  <si>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</si>
  <si>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</si>
  <si>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</si>
  <si>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</si>
  <si>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</si>
  <si>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</si>
  <si>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</si>
  <si>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</si>
  <si>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</si>
  <si>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</si>
  <si>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</si>
  <si>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</si>
  <si>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</si>
  <si>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</si>
  <si>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</si>
  <si>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</si>
  <si>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</si>
  <si>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</si>
  <si>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</si>
  <si>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</si>
  <si>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</si>
  <si>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</si>
  <si>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</si>
  <si>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</si>
  <si>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</si>
  <si>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</si>
  <si>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</si>
  <si>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</si>
  <si>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</si>
  <si>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</si>
  <si>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</si>
  <si>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</si>
  <si>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</si>
  <si>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</si>
  <si>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</si>
  <si>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</si>
  <si>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</si>
  <si>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</si>
  <si>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</si>
  <si>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</si>
  <si>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</si>
  <si>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</si>
  <si>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</si>
  <si>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</si>
  <si>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</si>
  <si>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</si>
  <si>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</si>
  <si>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</si>
  <si>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</si>
  <si>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</si>
  <si>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</si>
  <si>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</si>
  <si>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</si>
  <si>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</si>
  <si>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</si>
  <si>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</si>
  <si>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</si>
  <si>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</si>
  <si>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</si>
  <si>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</si>
  <si>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</si>
  <si>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</si>
  <si>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</si>
  <si>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</si>
  <si>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</si>
  <si>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</si>
  <si>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</si>
  <si>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</si>
  <si>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</si>
  <si>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</si>
  <si>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</si>
  <si>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</si>
  <si>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</si>
  <si>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</si>
  <si>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</si>
  <si>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</si>
  <si>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</si>
  <si>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</si>
  <si>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</si>
  <si>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</si>
  <si>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</si>
  <si>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</si>
  <si>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</si>
  <si>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</si>
  <si>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</si>
  <si>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</si>
  <si>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</si>
  <si>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</si>
  <si>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</si>
  <si>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</si>
  <si>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</si>
  <si>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</si>
  <si>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</si>
  <si>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</si>
  <si>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</si>
  <si>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</si>
  <si>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</si>
  <si>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</si>
  <si>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</si>
  <si>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</si>
  <si>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</si>
  <si>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</si>
  <si>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</si>
  <si>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</si>
  <si>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</si>
  <si>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</si>
  <si>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</si>
  <si>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</si>
  <si>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</si>
  <si>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</si>
  <si>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</si>
  <si>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</si>
  <si>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</si>
  <si>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</si>
  <si>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</si>
  <si>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</si>
  <si>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</si>
  <si>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</si>
  <si>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</si>
  <si>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</si>
  <si>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</si>
  <si>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</si>
  <si>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</si>
  <si>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</si>
  <si>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</si>
  <si>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</si>
  <si>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</si>
  <si>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</si>
  <si>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</si>
  <si>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</si>
  <si>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</si>
  <si>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</si>
  <si>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</si>
  <si>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</si>
  <si>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</si>
  <si>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</si>
  <si>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</si>
  <si>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</si>
  <si>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</si>
  <si>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</si>
  <si>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</si>
  <si>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</si>
  <si>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</si>
  <si>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</si>
  <si>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</si>
  <si>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</si>
  <si>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</si>
  <si>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</si>
  <si>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</si>
  <si>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</si>
  <si>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</si>
  <si>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</si>
  <si>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</si>
  <si>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</si>
  <si>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</si>
  <si>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</si>
  <si>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</si>
  <si>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</si>
  <si>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</si>
  <si>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</si>
  <si>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</si>
  <si>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</si>
  <si>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</si>
  <si>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</si>
  <si>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</si>
  <si>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</si>
  <si>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</si>
  <si>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</si>
  <si>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</si>
  <si>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</si>
  <si>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</si>
  <si>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</si>
  <si>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</si>
  <si>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</si>
  <si>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</si>
  <si>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</si>
  <si>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</si>
  <si>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</si>
  <si>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</si>
  <si>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</si>
  <si>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</si>
  <si>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</si>
  <si>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</si>
  <si>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</si>
  <si>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</si>
  <si>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</si>
  <si>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</si>
  <si>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</si>
  <si>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</si>
  <si>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</si>
  <si>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</si>
  <si>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</si>
  <si>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</si>
  <si>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</si>
  <si>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</si>
  <si>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</si>
  <si>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</si>
  <si>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</si>
  <si>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</si>
  <si>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</si>
  <si>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</si>
  <si>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</si>
  <si>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</si>
  <si>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</si>
  <si>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</si>
  <si>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</si>
  <si>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</si>
  <si>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</si>
  <si>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</si>
  <si>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</si>
  <si>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</si>
  <si>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</si>
  <si>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</si>
  <si>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</si>
  <si>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</si>
  <si>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</si>
  <si>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</si>
  <si>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</si>
  <si>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</si>
  <si>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</si>
  <si>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</si>
  <si>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</si>
  <si>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</si>
  <si>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</si>
  <si>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</si>
  <si>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</si>
  <si>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</si>
  <si>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</si>
  <si>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</si>
  <si>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</si>
  <si>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</si>
  <si>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</si>
  <si>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</si>
  <si>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</si>
  <si>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</si>
  <si>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</si>
  <si>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</si>
  <si>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</si>
  <si>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</si>
  <si>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</si>
  <si>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</si>
  <si>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</si>
  <si>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</si>
  <si>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</si>
  <si>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</si>
  <si>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</si>
  <si>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</si>
  <si>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</si>
  <si>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</si>
  <si>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</si>
  <si>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</si>
  <si>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</si>
  <si>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</si>
  <si>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</si>
  <si>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</si>
  <si>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</si>
  <si>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</si>
  <si>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</si>
  <si>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</si>
  <si>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</si>
  <si>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</si>
  <si>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</si>
  <si>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</si>
  <si>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</si>
  <si>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</si>
  <si>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</si>
  <si>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</si>
  <si>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</si>
  <si>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</si>
  <si>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</si>
  <si>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</si>
  <si>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</si>
  <si>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</si>
  <si>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</si>
  <si>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</si>
  <si>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</si>
  <si>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</si>
  <si>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</si>
  <si>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</si>
  <si>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</si>
  <si>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</si>
  <si>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</si>
  <si>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</si>
  <si>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</si>
  <si>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</si>
  <si>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</si>
  <si>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</si>
  <si>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</si>
  <si>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</si>
  <si>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</si>
  <si>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</si>
  <si>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</si>
  <si>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</si>
  <si>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</si>
  <si>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</si>
  <si>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</si>
  <si>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</si>
  <si>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</si>
  <si>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</si>
  <si>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</si>
  <si>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</si>
  <si>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</si>
  <si>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</si>
  <si>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</si>
  <si>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</si>
  <si>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</si>
  <si>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</si>
  <si>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</si>
  <si>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</si>
  <si>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</si>
  <si>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</si>
  <si>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</si>
  <si>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</si>
  <si>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</si>
  <si>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</si>
  <si>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</si>
  <si>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</si>
  <si>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</si>
  <si>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</si>
  <si>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</si>
  <si>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</si>
  <si>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</si>
  <si>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</si>
  <si>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</si>
  <si>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</si>
  <si>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</si>
  <si>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</si>
  <si>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</si>
  <si>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</si>
  <si>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</si>
  <si>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</si>
  <si>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</si>
  <si>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</si>
  <si>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</si>
  <si>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</si>
  <si>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</si>
  <si>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</si>
  <si>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</si>
  <si>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</si>
  <si>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</si>
  <si>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</si>
  <si>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</si>
  <si>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</si>
  <si>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</si>
  <si>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</si>
  <si>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</si>
  <si>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</si>
  <si>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</si>
  <si>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</si>
  <si>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</si>
  <si>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</si>
  <si>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</si>
  <si>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</si>
  <si>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</si>
  <si>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</si>
  <si>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</si>
  <si>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</si>
  <si>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</si>
  <si>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</si>
  <si>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</si>
  <si>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</si>
  <si>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</si>
  <si>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</si>
  <si>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</si>
  <si>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</si>
  <si>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</si>
  <si>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</si>
  <si>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</si>
  <si>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</si>
  <si>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</si>
  <si>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</si>
  <si>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</si>
  <si>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</si>
  <si>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</si>
  <si>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</si>
  <si>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</si>
  <si>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</si>
  <si>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</si>
  <si>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</si>
  <si>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</si>
  <si>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</si>
  <si>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</si>
  <si>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</si>
  <si>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</si>
  <si>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</si>
  <si>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</si>
  <si>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</si>
  <si>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</si>
  <si>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</si>
  <si>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</si>
  <si>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</si>
  <si>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</si>
  <si>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</si>
  <si>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</si>
  <si>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</si>
  <si>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</si>
  <si>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</si>
  <si>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</si>
  <si>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</si>
  <si>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</si>
  <si>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</si>
  <si>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</si>
  <si>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</si>
  <si>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</si>
  <si>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</si>
  <si>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</si>
  <si>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</si>
  <si>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</si>
  <si>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</si>
  <si>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</si>
  <si>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</si>
  <si>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</si>
  <si>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</si>
  <si>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</si>
  <si>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</si>
  <si>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</si>
  <si>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</si>
  <si>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</si>
  <si>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</si>
  <si>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</si>
  <si>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</si>
  <si>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</si>
  <si>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</si>
  <si>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</si>
  <si>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</si>
  <si>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</si>
  <si>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</si>
  <si>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</si>
  <si>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</si>
  <si>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</si>
  <si>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</si>
  <si>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</si>
  <si>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</si>
  <si>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</si>
  <si>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</si>
  <si>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</si>
  <si>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</si>
  <si>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</si>
  <si>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</si>
  <si>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</si>
  <si>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</si>
  <si>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</si>
  <si>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</si>
  <si>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</si>
  <si>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</si>
  <si>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</si>
  <si>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</si>
  <si>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</si>
  <si>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</si>
  <si>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</si>
  <si>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</si>
  <si>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</si>
  <si>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</si>
  <si>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</si>
  <si>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</si>
  <si>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</si>
  <si>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</si>
  <si>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</si>
  <si>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</si>
  <si>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</si>
  <si>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</si>
  <si>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</si>
  <si>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</si>
  <si>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</si>
  <si>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</si>
  <si>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</si>
  <si>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</si>
  <si>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</si>
  <si>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</si>
  <si>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</si>
  <si>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</si>
  <si>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</si>
  <si>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</si>
  <si>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</si>
  <si>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</si>
  <si>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</si>
  <si>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</si>
  <si>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</si>
  <si>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</si>
  <si>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</si>
  <si>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</si>
  <si>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</si>
  <si>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</si>
  <si>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</si>
  <si>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</si>
  <si>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</si>
  <si>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</si>
  <si>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</si>
  <si>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</si>
  <si>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</si>
  <si>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</si>
  <si>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</si>
  <si>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</si>
  <si>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</si>
  <si>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</si>
  <si>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</si>
  <si>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</si>
  <si>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</si>
  <si>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</si>
  <si>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</si>
  <si>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</si>
  <si>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</si>
  <si>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</si>
  <si>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</si>
  <si>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</si>
  <si>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</si>
  <si>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</si>
  <si>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</si>
  <si>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</si>
  <si>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</si>
  <si>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</si>
  <si>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</si>
  <si>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</si>
  <si>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</si>
  <si>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</si>
  <si>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</si>
  <si>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</si>
  <si>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</si>
  <si>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</si>
  <si>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</si>
  <si>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</si>
  <si>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</si>
  <si>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</si>
  <si>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</si>
  <si>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</si>
  <si>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</si>
  <si>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</si>
  <si>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</si>
  <si>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</si>
  <si>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</si>
  <si>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</si>
  <si>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</si>
  <si>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</si>
  <si>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</si>
  <si>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</si>
  <si>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</si>
  <si>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</si>
  <si>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</si>
  <si>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</si>
  <si>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</si>
  <si>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</si>
  <si>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</si>
  <si>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</si>
  <si>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</si>
  <si>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</si>
  <si>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</si>
  <si>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</si>
  <si>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</si>
  <si>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</si>
  <si>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</si>
  <si>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</si>
  <si>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</si>
  <si>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</si>
  <si>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</si>
  <si>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</si>
  <si>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</si>
  <si>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</si>
  <si>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</si>
  <si>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</si>
  <si>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</si>
  <si>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</si>
  <si>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</si>
  <si>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</si>
  <si>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</si>
  <si>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</si>
  <si>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</si>
  <si>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</si>
  <si>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</si>
  <si>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</si>
  <si>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</si>
  <si>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</si>
  <si>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</si>
  <si>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</si>
  <si>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</si>
  <si>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</si>
  <si>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</si>
  <si>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</si>
  <si>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</si>
  <si>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</si>
  <si>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</si>
  <si>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</si>
  <si>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</si>
  <si>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</si>
  <si>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</si>
  <si>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</si>
  <si>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</si>
  <si>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</si>
  <si>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</si>
  <si>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</si>
  <si>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</si>
  <si>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</si>
  <si>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</si>
  <si>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</si>
  <si>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</si>
  <si>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</si>
  <si>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</si>
  <si>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</si>
  <si>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</si>
  <si>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</si>
  <si>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</si>
  <si>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</si>
  <si>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</si>
  <si>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</si>
  <si>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</si>
  <si>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</si>
  <si>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</si>
  <si>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</si>
  <si>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</si>
  <si>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</si>
  <si>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</si>
  <si>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</si>
  <si>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</si>
  <si>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</si>
  <si>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</si>
  <si>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</si>
  <si>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</si>
  <si>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</si>
  <si>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</si>
  <si>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</si>
  <si>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</si>
  <si>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</si>
  <si>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</si>
  <si>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</si>
  <si>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</si>
  <si>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</si>
  <si>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</si>
  <si>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</si>
  <si>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</si>
  <si>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</si>
  <si>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</si>
  <si>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</si>
  <si>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</si>
  <si>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</si>
  <si>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</si>
  <si>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</si>
  <si>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</si>
  <si>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</si>
  <si>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</si>
  <si>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</si>
  <si>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</si>
  <si>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</si>
  <si>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</si>
  <si>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</si>
  <si>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</si>
  <si>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</si>
  <si>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</si>
  <si>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</si>
  <si>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</si>
  <si>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</si>
  <si>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</si>
  <si>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</si>
  <si>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</si>
  <si>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</si>
  <si>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</si>
  <si>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</si>
  <si>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</si>
  <si>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</si>
  <si>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</si>
  <si>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</si>
  <si>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</si>
  <si>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</si>
  <si>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</si>
  <si>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</si>
  <si>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</si>
  <si>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</si>
  <si>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</si>
  <si>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</si>
  <si>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</si>
  <si>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</si>
  <si>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</si>
  <si>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</si>
  <si>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</si>
  <si>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</si>
  <si>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</si>
  <si>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</si>
  <si>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</si>
  <si>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</si>
  <si>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</si>
  <si>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</si>
  <si>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</si>
  <si>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</si>
  <si>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</si>
  <si>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</si>
  <si>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</si>
  <si>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</si>
  <si>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</si>
  <si>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</si>
  <si>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</si>
  <si>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</si>
  <si>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</si>
  <si>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</si>
  <si>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</si>
  <si>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</si>
  <si>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</si>
  <si>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</si>
  <si>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</si>
  <si>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</si>
  <si>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</si>
  <si>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</si>
  <si>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</si>
  <si>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</si>
  <si>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</si>
  <si>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</si>
  <si>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</si>
  <si>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</si>
  <si>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</si>
  <si>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</si>
  <si>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</si>
  <si>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</si>
  <si>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</si>
  <si>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</si>
  <si>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</si>
  <si>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</si>
  <si>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</si>
  <si>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</si>
  <si>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</si>
  <si>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</si>
  <si>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</si>
  <si>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</si>
  <si>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</si>
  <si>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</si>
  <si>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</si>
  <si>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</si>
  <si>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</si>
  <si>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</si>
  <si>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</si>
  <si>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</si>
  <si>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</si>
  <si>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</si>
  <si>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</si>
  <si>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</si>
  <si>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</si>
  <si>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</si>
  <si>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</si>
  <si>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</si>
  <si>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</si>
  <si>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</si>
  <si>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</si>
  <si>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</si>
  <si>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</si>
  <si>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</si>
  <si>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</si>
  <si>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</si>
  <si>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</si>
  <si>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</si>
  <si>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</si>
  <si>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</si>
  <si>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</si>
  <si>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</si>
  <si>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</si>
  <si>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</si>
  <si>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</si>
  <si>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</si>
  <si>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</si>
  <si>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</si>
  <si>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</si>
  <si>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</si>
  <si>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</si>
  <si>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</si>
  <si>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</si>
  <si>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</si>
  <si>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</si>
  <si>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</si>
  <si>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</si>
  <si>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</si>
  <si>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</si>
  <si>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</si>
  <si>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</si>
  <si>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</si>
  <si>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</si>
  <si>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</si>
  <si>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</si>
  <si>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</si>
  <si>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</si>
  <si>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</si>
  <si>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</si>
  <si>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</si>
  <si>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</si>
  <si>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</si>
  <si>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</si>
  <si>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</si>
  <si>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</si>
  <si>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</si>
  <si>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</si>
  <si>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</si>
  <si>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</si>
  <si>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</si>
  <si>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</si>
  <si>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</si>
  <si>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</si>
  <si>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</si>
  <si>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</si>
  <si>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</si>
  <si>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</si>
  <si>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</si>
  <si>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</si>
  <si>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</si>
  <si>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</si>
  <si>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</si>
  <si>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</si>
  <si>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</si>
  <si>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</si>
  <si>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</si>
  <si>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</si>
  <si>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</si>
  <si>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</si>
  <si>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</si>
  <si>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</si>
  <si>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</si>
  <si>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</si>
  <si>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</si>
  <si>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</si>
  <si>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</si>
  <si>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</si>
  <si>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</si>
  <si>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</si>
  <si>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</si>
  <si>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</si>
  <si>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</si>
  <si>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</si>
  <si>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</si>
  <si>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</si>
  <si>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</si>
  <si>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</si>
  <si>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</si>
  <si>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</si>
  <si>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</si>
  <si>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</si>
  <si>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</si>
  <si>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</si>
  <si>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</si>
  <si>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</si>
  <si>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</si>
  <si>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</si>
  <si>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</si>
  <si>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</si>
  <si>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</si>
  <si>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</si>
  <si>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</si>
  <si>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</si>
  <si>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</si>
  <si>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</si>
  <si>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</si>
  <si>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</si>
  <si>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</si>
  <si>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</si>
  <si>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</si>
  <si>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</si>
  <si>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</si>
  <si>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</si>
  <si>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</si>
  <si>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</si>
  <si>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</si>
  <si>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</si>
  <si>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</si>
  <si>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</si>
  <si>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</si>
  <si>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</si>
  <si>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</si>
  <si>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</si>
  <si>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</si>
  <si>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</si>
  <si>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</si>
  <si>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</si>
  <si>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</si>
  <si>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</si>
  <si>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</si>
  <si>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</si>
  <si>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</si>
  <si>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</si>
  <si>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</si>
  <si>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</si>
  <si>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</si>
  <si>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</si>
  <si>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</si>
  <si>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</si>
  <si>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</si>
  <si>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</si>
  <si>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</si>
  <si>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</si>
  <si>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</si>
  <si>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</si>
  <si>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</si>
  <si>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</si>
  <si>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</si>
  <si>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</si>
  <si>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</si>
  <si>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</si>
  <si>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</si>
  <si>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</si>
  <si>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</si>
  <si>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</si>
  <si>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</si>
  <si>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</si>
  <si>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</si>
  <si>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</si>
  <si>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</si>
  <si>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</si>
  <si>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</si>
  <si>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</si>
  <si>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</si>
  <si>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</si>
  <si>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</si>
  <si>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</si>
  <si>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</si>
  <si>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</si>
  <si>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</si>
  <si>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</si>
  <si>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</si>
  <si>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</si>
  <si>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</si>
  <si>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</si>
  <si>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</si>
  <si>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</si>
  <si>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</si>
  <si>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</si>
  <si>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</si>
  <si>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</si>
  <si>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</si>
  <si>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</si>
  <si>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</si>
  <si>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</si>
  <si>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</si>
  <si>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</si>
  <si>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</si>
  <si>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</si>
  <si>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</si>
  <si>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</si>
  <si>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</si>
  <si>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</si>
  <si>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</si>
  <si>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</si>
  <si>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</si>
  <si>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</si>
  <si>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</si>
  <si>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</si>
  <si>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</si>
  <si>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</si>
  <si>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</si>
  <si>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</si>
  <si>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</si>
  <si>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</si>
  <si>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</si>
  <si>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</si>
  <si>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</si>
  <si>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</si>
  <si>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</si>
  <si>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</si>
  <si>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</si>
  <si>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</si>
  <si>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</si>
  <si>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</si>
  <si>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</si>
  <si>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</si>
  <si>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</si>
  <si>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</si>
  <si>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</si>
  <si>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</si>
  <si>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</si>
  <si>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</si>
  <si>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</si>
  <si>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</si>
  <si>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</si>
  <si>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</si>
  <si>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</si>
  <si>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</si>
  <si>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</si>
  <si>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</si>
  <si>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</si>
  <si>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</si>
  <si>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</si>
  <si>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</si>
  <si>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</si>
  <si>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</si>
  <si>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</si>
  <si>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</si>
  <si>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</si>
  <si>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</si>
  <si>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</si>
  <si>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</si>
  <si>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</si>
  <si>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</si>
  <si>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</si>
  <si>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</si>
  <si>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</si>
  <si>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</si>
  <si>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</si>
  <si>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</si>
  <si>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</si>
  <si>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</si>
  <si>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</si>
  <si>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</si>
  <si>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</si>
  <si>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</si>
  <si>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</si>
  <si>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</si>
  <si>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</si>
  <si>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</si>
  <si>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</si>
  <si>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</si>
  <si>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</si>
  <si>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</si>
  <si>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</si>
  <si>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</si>
  <si>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</si>
  <si>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</si>
  <si>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</si>
  <si>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</si>
  <si>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</si>
  <si>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</si>
  <si>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</si>
  <si>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</si>
  <si>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</si>
  <si>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</si>
  <si>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</si>
  <si>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</si>
  <si>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</si>
  <si>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</si>
  <si>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</si>
  <si>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</si>
  <si>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</si>
  <si>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</si>
  <si>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</si>
  <si>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</si>
  <si>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</si>
  <si>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</si>
  <si>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</si>
  <si>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</si>
  <si>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</si>
  <si>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</si>
  <si>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</si>
  <si>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</si>
  <si>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</si>
  <si>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</si>
  <si>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</si>
  <si>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</si>
  <si>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</si>
  <si>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</si>
  <si>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</si>
  <si>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</si>
  <si>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</si>
  <si>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</si>
  <si>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</si>
  <si>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</si>
  <si>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</si>
  <si>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</si>
  <si>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</si>
  <si>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</si>
  <si>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</si>
  <si>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</si>
  <si>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</si>
  <si>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</si>
  <si>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</si>
  <si>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</si>
  <si>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</si>
  <si>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</si>
  <si>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</si>
  <si>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</si>
  <si>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</si>
  <si>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</si>
  <si>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</si>
  <si>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</si>
  <si>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</si>
  <si>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</si>
  <si>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</si>
  <si>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</si>
  <si>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</si>
  <si>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</si>
  <si>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</si>
  <si>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</si>
  <si>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</si>
  <si>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</si>
  <si>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</si>
  <si>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</si>
  <si>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</si>
  <si>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</si>
  <si>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</si>
  <si>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</si>
  <si>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</si>
  <si>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</si>
  <si>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</si>
  <si>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</si>
  <si>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</si>
  <si>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</si>
  <si>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</si>
  <si>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</si>
  <si>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</si>
  <si>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</si>
  <si>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</si>
  <si>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</si>
  <si>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</si>
  <si>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</si>
  <si>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</si>
  <si>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</si>
  <si>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</si>
  <si>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</si>
  <si>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</si>
  <si>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</si>
  <si>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</si>
  <si>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</si>
  <si>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</si>
  <si>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</si>
  <si>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</si>
  <si>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</si>
  <si>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</si>
  <si>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</si>
  <si>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</si>
  <si>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</si>
  <si>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</si>
  <si>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</si>
  <si>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</si>
  <si>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</si>
  <si>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</si>
  <si>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</si>
  <si>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</si>
  <si>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</si>
  <si>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</si>
  <si>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</si>
  <si>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</si>
  <si>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</si>
  <si>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</si>
  <si>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</si>
  <si>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</si>
  <si>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</si>
  <si>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</si>
  <si>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</si>
  <si>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</si>
  <si>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</si>
  <si>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</si>
  <si>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</si>
  <si>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</si>
  <si>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</si>
  <si>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</si>
  <si>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</si>
  <si>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</si>
  <si>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</si>
  <si>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</si>
  <si>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</si>
  <si>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</si>
  <si>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</si>
  <si>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</si>
  <si>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</si>
  <si>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</si>
  <si>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</si>
  <si>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</si>
  <si>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</si>
  <si>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</si>
  <si>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</si>
  <si>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</si>
  <si>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</si>
  <si>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</si>
  <si>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</si>
  <si>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</si>
  <si>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</si>
  <si>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</si>
  <si>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</si>
  <si>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</si>
  <si>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</si>
  <si>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</si>
  <si>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</si>
  <si>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</si>
  <si>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</si>
  <si>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</si>
  <si>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</si>
  <si>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</si>
  <si>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</si>
  <si>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</si>
  <si>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</si>
  <si>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</si>
  <si>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</si>
  <si>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</si>
  <si>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</si>
  <si>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</si>
  <si>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</si>
  <si>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</si>
  <si>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</si>
  <si>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</si>
  <si>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</si>
  <si>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</si>
  <si>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</si>
  <si>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</si>
  <si>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</si>
  <si>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</si>
  <si>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</si>
  <si>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</si>
  <si>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</si>
  <si>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</si>
  <si>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</si>
  <si>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</si>
  <si>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</si>
  <si>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</si>
  <si>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</si>
  <si>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</si>
  <si>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</si>
  <si>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</si>
  <si>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</si>
  <si>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</si>
  <si>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</si>
  <si>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</si>
  <si>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</si>
  <si>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</si>
  <si>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</si>
  <si>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</si>
  <si>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</si>
  <si>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</si>
  <si>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</si>
  <si>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</si>
  <si>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</si>
  <si>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</si>
  <si>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</si>
  <si>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</si>
  <si>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</si>
  <si>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</si>
  <si>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</si>
  <si>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</si>
  <si>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</si>
  <si>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</si>
  <si>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</si>
  <si>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</si>
  <si>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</si>
  <si>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</si>
  <si>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</si>
  <si>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</si>
  <si>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</si>
  <si>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</si>
  <si>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</si>
  <si>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</si>
  <si>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</si>
  <si>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</si>
  <si>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</si>
  <si>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</si>
  <si>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</si>
  <si>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</si>
  <si>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</si>
  <si>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</si>
  <si>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</si>
  <si>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</si>
  <si>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</si>
  <si>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</si>
  <si>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</si>
  <si>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</si>
  <si>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</si>
  <si>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</si>
  <si>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</si>
  <si>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</si>
  <si>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</si>
  <si>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</si>
  <si>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</si>
  <si>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</si>
  <si>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</si>
  <si>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</si>
  <si>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</si>
  <si>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</si>
  <si>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</si>
  <si>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</si>
  <si>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</si>
  <si>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</si>
  <si>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</si>
  <si>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</si>
  <si>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</si>
  <si>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</si>
  <si>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</si>
  <si>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</si>
  <si>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</si>
  <si>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</si>
  <si>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</si>
  <si>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</si>
  <si>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</si>
  <si>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</si>
  <si>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</si>
  <si>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</si>
  <si>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</si>
  <si>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</si>
  <si>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</si>
  <si>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</si>
  <si>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</si>
  <si>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</si>
  <si>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</si>
  <si>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</si>
  <si>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</si>
  <si>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</si>
  <si>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</si>
  <si>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</si>
  <si>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</si>
  <si>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</si>
  <si>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</si>
  <si>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</si>
  <si>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</si>
  <si>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</si>
  <si>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</si>
  <si>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</si>
  <si>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</si>
  <si>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</si>
  <si>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</si>
  <si>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</si>
  <si>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</si>
  <si>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</si>
  <si>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</si>
  <si>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</si>
  <si>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</si>
  <si>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</si>
  <si>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</si>
  <si>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</si>
  <si>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</si>
  <si>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</si>
  <si>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</si>
  <si>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</si>
  <si>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</si>
  <si>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</si>
  <si>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</si>
  <si>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</si>
  <si>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</si>
  <si>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</si>
  <si>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</si>
  <si>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</si>
  <si>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</si>
  <si>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</si>
  <si>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</si>
  <si>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</si>
  <si>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</si>
  <si>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</si>
  <si>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</si>
  <si>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</si>
  <si>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</si>
  <si>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</si>
  <si>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</si>
  <si>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</si>
  <si>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</si>
  <si>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</si>
  <si>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</si>
  <si>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</si>
  <si>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</si>
  <si>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</si>
  <si>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</si>
  <si>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</si>
  <si>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</si>
  <si>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</si>
  <si>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</si>
  <si>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</si>
  <si>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</si>
  <si>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</si>
  <si>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</si>
  <si>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</si>
  <si>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</si>
  <si>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</si>
  <si>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</si>
  <si>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</si>
  <si>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</si>
  <si>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</si>
  <si>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</si>
  <si>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</si>
  <si>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</si>
  <si>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</si>
  <si>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</si>
  <si>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</si>
  <si>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</si>
  <si>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</si>
  <si>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</si>
  <si>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</si>
  <si>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</si>
  <si>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</si>
  <si>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</si>
  <si>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</si>
  <si>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</si>
  <si>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</si>
  <si>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</si>
  <si>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</si>
  <si>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</si>
  <si>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</si>
  <si>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</si>
  <si>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</si>
  <si>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</si>
  <si>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</si>
  <si>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</si>
  <si>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</si>
  <si>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</si>
  <si>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</si>
  <si>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</si>
  <si>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</si>
  <si>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</si>
  <si>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</si>
  <si>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</si>
  <si>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</si>
  <si>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</si>
  <si>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</si>
  <si>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</si>
  <si>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</si>
  <si>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</si>
  <si>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</si>
  <si>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</si>
  <si>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</si>
  <si>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</si>
  <si>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</si>
  <si>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</si>
  <si>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</si>
  <si>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</si>
  <si>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</si>
  <si>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</si>
  <si>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</si>
  <si>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</si>
  <si>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</si>
  <si>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</si>
  <si>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</si>
  <si>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</si>
  <si>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</si>
  <si>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</si>
  <si>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</si>
  <si>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</si>
  <si>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</si>
  <si>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</si>
  <si>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</si>
  <si>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</si>
  <si>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</si>
  <si>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</si>
  <si>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</si>
  <si>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</si>
  <si>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</si>
  <si>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</si>
  <si>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</si>
  <si>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</si>
  <si>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</si>
  <si>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</si>
  <si>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</si>
  <si>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</si>
  <si>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</si>
  <si>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</si>
  <si>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</si>
  <si>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</si>
  <si>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</si>
  <si>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</si>
  <si>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</si>
  <si>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</si>
  <si>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</si>
  <si>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</si>
  <si>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</si>
  <si>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</si>
  <si>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</si>
  <si>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</si>
  <si>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</si>
  <si>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</si>
  <si>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</si>
  <si>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</si>
  <si>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</si>
  <si>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</si>
  <si>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</si>
  <si>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</si>
  <si>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</si>
  <si>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</si>
  <si>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</si>
  <si>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</si>
  <si>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</si>
  <si>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</si>
  <si>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</si>
  <si>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</si>
  <si>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</si>
  <si>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</si>
  <si>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</si>
  <si>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</si>
  <si>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</si>
  <si>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</si>
  <si>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</si>
  <si>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</si>
  <si>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</si>
  <si>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</si>
  <si>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</si>
  <si>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</si>
  <si>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</si>
  <si>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</si>
  <si>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</si>
  <si>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</si>
  <si>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</si>
  <si>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</si>
  <si>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</si>
  <si>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</si>
  <si>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</si>
  <si>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</si>
  <si>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</si>
  <si>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</si>
  <si>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</si>
  <si>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</si>
  <si>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</si>
  <si>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</si>
  <si>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</si>
  <si>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</si>
  <si>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</si>
  <si>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</si>
  <si>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</si>
  <si>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</si>
  <si>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</si>
  <si>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</si>
  <si>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</si>
  <si>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</si>
  <si>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</si>
  <si>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</si>
  <si>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</si>
  <si>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</si>
  <si>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</si>
  <si>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</si>
  <si>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</si>
  <si>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</si>
  <si>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</si>
  <si>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</si>
  <si>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</si>
  <si>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</si>
  <si>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</si>
  <si>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</si>
  <si>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</si>
  <si>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</si>
  <si>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</si>
  <si>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</si>
  <si>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</si>
  <si>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</si>
  <si>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</si>
  <si>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</si>
  <si>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</si>
  <si>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</si>
  <si>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</si>
  <si>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</si>
  <si>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</si>
  <si>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</si>
  <si>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</si>
  <si>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</si>
  <si>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</si>
  <si>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</si>
  <si>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</si>
  <si>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</si>
  <si>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</si>
  <si>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</si>
  <si>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</si>
  <si>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</si>
  <si>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</si>
  <si>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</si>
  <si>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</si>
  <si>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</si>
  <si>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</si>
  <si>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</si>
  <si>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</si>
  <si>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</si>
  <si>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</si>
  <si>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</si>
  <si>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</si>
  <si>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</si>
  <si>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</si>
  <si>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</si>
  <si>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</si>
  <si>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</si>
  <si>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</si>
  <si>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</si>
  <si>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</si>
  <si>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</si>
  <si>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</si>
  <si>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</si>
  <si>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</si>
  <si>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</si>
  <si>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</si>
  <si>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</si>
  <si>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</si>
  <si>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</si>
  <si>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</si>
  <si>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</si>
  <si>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</si>
  <si>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</si>
  <si>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</si>
  <si>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</si>
  <si>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</si>
  <si>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</si>
  <si>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</si>
  <si>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</si>
  <si>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</si>
  <si>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</si>
  <si>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</si>
  <si>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</si>
  <si>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</si>
  <si>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</si>
  <si>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</si>
  <si>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</si>
  <si>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</si>
  <si>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</si>
  <si>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</si>
  <si>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</si>
  <si>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</si>
  <si>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</si>
  <si>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</si>
  <si>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</si>
  <si>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</si>
  <si>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</si>
  <si>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</si>
  <si>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</si>
  <si>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</si>
  <si>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</si>
  <si>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</si>
  <si>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</si>
  <si>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</si>
  <si>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</si>
  <si>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</si>
  <si>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</si>
  <si>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</si>
  <si>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</si>
  <si>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</si>
  <si>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</si>
  <si>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</si>
  <si>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</si>
  <si>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</si>
  <si>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</si>
  <si>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</si>
  <si>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</si>
  <si>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</si>
  <si>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</si>
  <si>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</si>
  <si>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</si>
  <si>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</si>
  <si>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</si>
  <si>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</si>
  <si>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</si>
  <si>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</si>
  <si>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</si>
  <si>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</si>
  <si>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</si>
  <si>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</si>
  <si>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</si>
  <si>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</si>
  <si>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</si>
  <si>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</si>
  <si>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</si>
  <si>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</si>
  <si>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</si>
  <si>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</si>
  <si>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</si>
  <si>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</si>
  <si>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</si>
  <si>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</si>
  <si>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</si>
  <si>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</si>
  <si>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</si>
  <si>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</si>
  <si>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</si>
  <si>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</si>
  <si>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</si>
  <si>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</si>
  <si>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</si>
  <si>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</si>
  <si>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</si>
  <si>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</si>
  <si>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</si>
  <si>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</si>
  <si>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</si>
  <si>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</si>
  <si>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</si>
  <si>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</si>
  <si>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</si>
  <si>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</si>
  <si>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</si>
  <si>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</si>
  <si>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</si>
  <si>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</si>
  <si>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</si>
  <si>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</si>
  <si>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</si>
  <si>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</si>
  <si>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</si>
  <si>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</si>
  <si>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</si>
  <si>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</si>
  <si>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</si>
  <si>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</si>
  <si>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</si>
  <si>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</si>
  <si>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</si>
  <si>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</si>
  <si>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</si>
  <si>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</si>
  <si>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</si>
  <si>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</si>
  <si>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</si>
  <si>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</si>
  <si>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</si>
  <si>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</si>
  <si>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</si>
  <si>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</si>
  <si>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</si>
  <si>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</si>
  <si>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</si>
  <si>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</si>
  <si>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</si>
  <si>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</si>
  <si>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</si>
  <si>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</si>
  <si>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</si>
  <si>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</si>
  <si>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</si>
  <si>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</si>
  <si>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</si>
  <si>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</si>
  <si>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</si>
  <si>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</si>
  <si>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</si>
  <si>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</si>
  <si>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</si>
  <si>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</si>
  <si>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</si>
  <si>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</si>
  <si>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</si>
  <si>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</si>
  <si>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</si>
  <si>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</si>
  <si>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</si>
  <si>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</si>
  <si>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</si>
  <si>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</si>
  <si>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</si>
  <si>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</si>
  <si>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</si>
  <si>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</si>
  <si>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</si>
  <si>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</si>
  <si>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</si>
  <si>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</si>
  <si>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</si>
  <si>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</si>
  <si>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</si>
  <si>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</si>
  <si>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</si>
  <si>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</si>
  <si>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</si>
  <si>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</si>
  <si>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</si>
  <si>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</si>
  <si>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</si>
  <si>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</si>
  <si>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</si>
  <si>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</si>
  <si>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</si>
  <si>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</si>
  <si>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</si>
  <si>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</si>
  <si>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</si>
  <si>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</si>
  <si>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</si>
  <si>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</si>
  <si>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</si>
  <si>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</si>
  <si>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</si>
  <si>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</si>
  <si>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</si>
  <si>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</si>
  <si>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</si>
  <si>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</si>
  <si>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</si>
  <si>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</si>
  <si>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</si>
  <si>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</si>
  <si>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</si>
  <si>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</si>
  <si>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</si>
  <si>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</si>
  <si>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</si>
  <si>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</si>
  <si>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</si>
  <si>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</si>
  <si>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</si>
  <si>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</si>
  <si>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</si>
  <si>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</si>
  <si>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</si>
  <si>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</si>
  <si>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</si>
  <si>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</si>
  <si>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</si>
  <si>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</si>
  <si>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</si>
  <si>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</si>
  <si>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</si>
  <si>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</si>
  <si>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</si>
  <si>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</si>
  <si>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</si>
  <si>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</si>
  <si>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</si>
  <si>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</si>
  <si>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</si>
  <si>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</si>
  <si>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</si>
  <si>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</si>
  <si>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</si>
  <si>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</si>
  <si>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</si>
  <si>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</si>
  <si>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</si>
  <si>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</si>
  <si>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</si>
  <si>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</si>
  <si>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</si>
  <si>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</si>
  <si>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</si>
  <si>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</si>
  <si>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</si>
  <si>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</si>
  <si>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</si>
  <si>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</si>
  <si>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</si>
  <si>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</si>
  <si>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</si>
  <si>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</si>
  <si>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</si>
  <si>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</si>
  <si>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</si>
  <si>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</si>
  <si>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</si>
  <si>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</si>
  <si>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</si>
  <si>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</si>
  <si>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</si>
  <si>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</si>
  <si>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</si>
  <si>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</si>
  <si>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</si>
  <si>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</si>
  <si>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</si>
  <si>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</si>
  <si>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</si>
  <si>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</si>
  <si>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</si>
  <si>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</si>
  <si>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</si>
  <si>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</si>
  <si>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</si>
  <si>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</si>
  <si>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</si>
  <si>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</si>
  <si>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</si>
  <si>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</si>
  <si>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</si>
  <si>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</si>
  <si>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</si>
  <si>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</si>
  <si>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</si>
  <si>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</si>
  <si>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</si>
  <si>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</si>
  <si>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</si>
  <si>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</si>
  <si>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</si>
  <si>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</si>
  <si>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</si>
  <si>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</si>
  <si>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</si>
  <si>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</si>
  <si>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</si>
  <si>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</si>
  <si>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</si>
  <si>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</si>
  <si>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</si>
  <si>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</si>
  <si>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</si>
  <si>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</si>
  <si>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</si>
  <si>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</si>
  <si>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</si>
  <si>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</si>
  <si>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</si>
  <si>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</si>
  <si>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</si>
  <si>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</si>
  <si>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</si>
  <si>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</si>
  <si>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</si>
  <si>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</si>
  <si>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</si>
  <si>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</si>
  <si>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</si>
  <si>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</si>
  <si>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</si>
  <si>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</si>
  <si>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</si>
  <si>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</si>
  <si>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</si>
  <si>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</si>
  <si>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</si>
  <si>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</si>
  <si>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</si>
  <si>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</si>
  <si>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</si>
  <si>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</si>
  <si>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</si>
  <si>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</si>
  <si>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</si>
  <si>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</si>
  <si>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</si>
  <si>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</si>
  <si>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</si>
  <si>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</si>
  <si>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</si>
  <si>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</si>
  <si>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</si>
  <si>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</si>
  <si>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</si>
  <si>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</si>
  <si>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</si>
  <si>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</si>
  <si>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</si>
  <si>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</si>
  <si>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</si>
  <si>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</si>
  <si>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</si>
  <si>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</si>
  <si>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</si>
  <si>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</si>
  <si>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</si>
  <si>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</si>
  <si>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</si>
  <si>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</si>
  <si>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</si>
  <si>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</si>
  <si>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</si>
  <si>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</si>
  <si>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</si>
  <si>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</si>
  <si>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</si>
  <si>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</si>
  <si>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</si>
  <si>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</si>
  <si>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</si>
  <si>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</si>
  <si>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</si>
  <si>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</si>
  <si>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</si>
  <si>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</si>
  <si>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</si>
  <si>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</si>
  <si>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</si>
  <si>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</si>
  <si>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</si>
  <si>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</si>
  <si>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</si>
  <si>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</si>
  <si>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</si>
  <si>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</si>
  <si>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</si>
  <si>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</si>
  <si>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</si>
  <si>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</si>
  <si>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</si>
  <si>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</si>
  <si>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</si>
  <si>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</si>
  <si>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</si>
  <si>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</si>
  <si>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</si>
  <si>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</si>
  <si>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</si>
  <si>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</si>
  <si>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</si>
  <si>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</si>
  <si>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</si>
  <si>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</si>
  <si>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</si>
  <si>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</si>
  <si>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</si>
  <si>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</si>
  <si>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</si>
  <si>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</si>
  <si>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</si>
  <si>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</si>
  <si>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</si>
  <si>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</si>
  <si>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</si>
  <si>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</si>
  <si>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</si>
  <si>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</si>
  <si>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</si>
  <si>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</si>
  <si>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</si>
  <si>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</si>
  <si>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</si>
  <si>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</si>
  <si>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</si>
  <si>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</si>
  <si>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</si>
  <si>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</si>
  <si>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</si>
  <si>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</si>
  <si>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</si>
  <si>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</si>
  <si>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</si>
  <si>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</si>
  <si>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</si>
  <si>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</si>
  <si>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</si>
  <si>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</si>
  <si>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</si>
  <si>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</si>
  <si>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</si>
  <si>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</si>
  <si>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</si>
  <si>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</si>
  <si>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</si>
  <si>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</si>
  <si>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</si>
  <si>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</si>
  <si>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</si>
  <si>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</si>
  <si>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</si>
  <si>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</si>
  <si>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</si>
  <si>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</si>
  <si>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</si>
  <si>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</si>
  <si>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</si>
  <si>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</si>
  <si>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</si>
  <si>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</si>
  <si>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</si>
  <si>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</si>
  <si>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</si>
  <si>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</si>
  <si>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</si>
  <si>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</si>
  <si>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</si>
  <si>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</si>
  <si>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</si>
  <si>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</si>
  <si>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</si>
  <si>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</si>
  <si>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</si>
  <si>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</si>
  <si>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</si>
  <si>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</si>
  <si>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</si>
  <si>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</si>
  <si>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</si>
  <si>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</si>
  <si>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</si>
  <si>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</si>
  <si>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</si>
  <si>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</si>
  <si>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</si>
  <si>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</si>
  <si>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</si>
  <si>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</si>
  <si>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</si>
  <si>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</si>
  <si>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</si>
  <si>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</si>
  <si>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</si>
  <si>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</si>
  <si>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</si>
  <si>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</si>
  <si>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</si>
  <si>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</si>
  <si>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</si>
  <si>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</si>
  <si>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</si>
  <si>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</si>
  <si>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</si>
  <si>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</si>
  <si>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</si>
  <si>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</si>
  <si>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</si>
  <si>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</si>
  <si>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</si>
  <si>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</si>
  <si>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</si>
  <si>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</si>
  <si>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</si>
  <si>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</si>
  <si>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</si>
  <si>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</si>
  <si>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</si>
  <si>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</si>
  <si>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</si>
  <si>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</si>
  <si>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</si>
  <si>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</si>
  <si>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</si>
  <si>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</si>
  <si>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</si>
  <si>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</si>
  <si>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</si>
  <si>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</si>
  <si>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</si>
  <si>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</si>
  <si>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</si>
  <si>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</si>
  <si>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</si>
  <si>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</si>
  <si>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</si>
  <si>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</si>
  <si>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</si>
  <si>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</si>
  <si>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</si>
  <si>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</si>
  <si>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</si>
  <si>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</si>
  <si>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</si>
  <si>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</si>
  <si>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</si>
  <si>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</si>
  <si>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</si>
  <si>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</si>
  <si>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</si>
  <si>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</si>
  <si>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</si>
  <si>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</si>
  <si>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</si>
  <si>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</si>
  <si>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</si>
  <si>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</si>
  <si>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</si>
  <si>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</si>
  <si>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</si>
  <si>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</si>
  <si>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</si>
  <si>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</si>
  <si>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</si>
  <si>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</si>
  <si>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</si>
  <si>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</si>
  <si>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</si>
  <si>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</si>
  <si>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</si>
  <si>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</si>
  <si>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</si>
  <si>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</si>
  <si>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</si>
  <si>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</si>
  <si>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</si>
  <si>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</si>
  <si>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</si>
  <si>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</si>
  <si>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</si>
  <si>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</si>
  <si>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</si>
  <si>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</si>
  <si>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</si>
  <si>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</si>
  <si>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</si>
  <si>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</si>
  <si>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</si>
  <si>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</si>
  <si>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</si>
  <si>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</si>
  <si>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</si>
  <si>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</si>
  <si>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</si>
  <si>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</si>
  <si>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</si>
  <si>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</si>
  <si>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</si>
  <si>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</si>
  <si>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</si>
  <si>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</si>
  <si>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</si>
  <si>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</si>
  <si>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</si>
  <si>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</si>
  <si>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</si>
  <si>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</si>
  <si>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</si>
  <si>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</si>
  <si>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</si>
  <si>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</si>
  <si>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</si>
  <si>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</si>
  <si>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</si>
  <si>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</si>
  <si>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</si>
  <si>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</si>
  <si>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</si>
  <si>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</si>
  <si>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</si>
  <si>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</si>
  <si>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</si>
  <si>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</si>
  <si>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</si>
  <si>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</si>
  <si>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</si>
  <si>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</si>
  <si>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</si>
  <si>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</si>
  <si>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</si>
  <si>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</si>
  <si>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</si>
  <si>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</si>
  <si>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</si>
  <si>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</si>
  <si>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</si>
  <si>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</si>
  <si>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</si>
  <si>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</si>
  <si>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</si>
  <si>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</si>
  <si>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</si>
  <si>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</si>
  <si>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</si>
  <si>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</si>
  <si>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</si>
  <si>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</si>
  <si>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</si>
  <si>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</si>
  <si>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</si>
  <si>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</si>
  <si>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</si>
  <si>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</si>
  <si>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</si>
  <si>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</si>
  <si>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</si>
  <si>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</si>
  <si>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</si>
  <si>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</si>
  <si>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</si>
  <si>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</si>
  <si>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</si>
  <si>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</si>
  <si>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</si>
  <si>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</si>
  <si>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</si>
  <si>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</si>
  <si>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</si>
  <si>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</si>
  <si>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</si>
  <si>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</si>
  <si>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</si>
  <si>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</si>
  <si>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</si>
  <si>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</si>
  <si>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</si>
  <si>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</si>
  <si>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</si>
  <si>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</si>
  <si>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</si>
  <si>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</si>
  <si>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</si>
  <si>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</si>
  <si>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</si>
  <si>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</si>
  <si>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</si>
  <si>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</si>
  <si>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</si>
  <si>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</si>
  <si>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</si>
  <si>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</si>
  <si>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</si>
  <si>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</si>
  <si>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</si>
  <si>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</si>
  <si>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</si>
  <si>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</si>
  <si>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</si>
  <si>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</si>
  <si>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</si>
  <si>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</si>
  <si>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</si>
  <si>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</si>
  <si>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</si>
  <si>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</si>
  <si>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</si>
  <si>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</si>
  <si>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</si>
  <si>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</si>
  <si>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</si>
  <si>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</si>
  <si>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</si>
  <si>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</si>
  <si>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</si>
  <si>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</si>
  <si>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</si>
  <si>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</si>
  <si>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</si>
  <si>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</si>
  <si>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</si>
  <si>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</si>
  <si>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</si>
  <si>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</si>
  <si>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</si>
  <si>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</si>
  <si>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</si>
  <si>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</si>
  <si>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</si>
  <si>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</si>
  <si>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</si>
  <si>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</si>
  <si>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</si>
  <si>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</si>
  <si>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</si>
  <si>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</si>
  <si>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</si>
  <si>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</si>
  <si>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</si>
  <si>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</si>
  <si>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</si>
  <si>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</si>
  <si>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</si>
  <si>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</si>
  <si>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</si>
  <si>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</si>
  <si>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</si>
  <si>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</si>
  <si>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</si>
  <si>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</si>
  <si>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</si>
  <si>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</si>
  <si>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</si>
  <si>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</si>
  <si>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</si>
  <si>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</si>
  <si>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</si>
  <si>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</si>
  <si>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</si>
  <si>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</si>
  <si>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</si>
  <si>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</si>
  <si>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</si>
  <si>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</si>
  <si>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</si>
  <si>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</si>
  <si>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</si>
  <si>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</si>
  <si>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</si>
  <si>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</si>
  <si>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</si>
  <si>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</si>
  <si>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</si>
  <si>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</si>
  <si>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</si>
  <si>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</si>
  <si>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</si>
  <si>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</si>
  <si>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</si>
  <si>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</si>
  <si>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</si>
  <si>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</si>
  <si>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</si>
  <si>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</si>
  <si>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</si>
  <si>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</si>
  <si>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</si>
  <si>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</si>
  <si>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</si>
  <si>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</si>
  <si>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</si>
  <si>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</si>
  <si>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</si>
  <si>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</si>
  <si>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</si>
  <si>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</si>
  <si>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</si>
  <si>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</si>
  <si>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</si>
  <si>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</si>
  <si>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</si>
  <si>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</si>
  <si>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</si>
  <si>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</si>
  <si>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</si>
  <si>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</si>
  <si>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</si>
  <si>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</si>
  <si>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</si>
  <si>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</si>
  <si>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</si>
  <si>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</si>
  <si>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</si>
  <si>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</si>
  <si>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</si>
  <si>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</si>
  <si>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</si>
  <si>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</si>
  <si>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</si>
  <si>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</si>
  <si>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</si>
  <si>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</si>
  <si>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</si>
  <si>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</si>
  <si>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</si>
  <si>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</si>
  <si>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</si>
  <si>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</si>
  <si>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</si>
  <si>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</si>
  <si>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</si>
  <si>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</si>
  <si>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</si>
  <si>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</si>
  <si>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</si>
  <si>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</si>
  <si>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</si>
  <si>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</si>
  <si>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</si>
  <si>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</si>
  <si>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</si>
  <si>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</si>
  <si>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</si>
  <si>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</si>
  <si>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</si>
  <si>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</si>
  <si>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</si>
  <si>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</si>
  <si>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</si>
  <si>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</si>
  <si>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</si>
  <si>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</si>
  <si>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</si>
  <si>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</si>
  <si>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</si>
  <si>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</si>
  <si>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</si>
  <si>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</si>
  <si>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</si>
  <si>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</si>
  <si>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</si>
  <si>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</si>
  <si>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</si>
  <si>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</si>
  <si>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</si>
  <si>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</si>
  <si>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</si>
  <si>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</si>
  <si>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</si>
  <si>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</si>
  <si>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</si>
  <si>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</si>
  <si>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</si>
  <si>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</si>
  <si>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</si>
  <si>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</si>
  <si>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</si>
  <si>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</si>
  <si>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</si>
  <si>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</si>
  <si>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</si>
  <si>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</si>
  <si>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</si>
  <si>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</si>
  <si>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</si>
  <si>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</si>
  <si>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</si>
  <si>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</si>
  <si>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</si>
  <si>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</si>
  <si>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</si>
  <si>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</si>
  <si>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</si>
  <si>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</si>
  <si>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</si>
  <si>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</si>
  <si>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</si>
  <si>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</si>
  <si>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</si>
  <si>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</si>
  <si>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</si>
  <si>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</si>
  <si>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</si>
  <si>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</si>
  <si>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</si>
  <si>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</si>
  <si>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</si>
  <si>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</si>
  <si>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</si>
  <si>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</si>
  <si>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</si>
  <si>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</si>
  <si>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</si>
  <si>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</si>
  <si>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</si>
  <si>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</si>
  <si>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</si>
  <si>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</si>
  <si>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</si>
  <si>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</si>
  <si>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</si>
  <si>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</si>
  <si>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</si>
  <si>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</si>
  <si>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</si>
  <si>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</si>
  <si>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</si>
  <si>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</si>
  <si>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</si>
  <si>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</si>
  <si>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</si>
  <si>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</si>
  <si>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</si>
  <si>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</si>
  <si>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</si>
  <si>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</si>
  <si>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</si>
  <si>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</si>
  <si>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</si>
  <si>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</si>
  <si>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</si>
  <si>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</si>
  <si>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</si>
  <si>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</si>
  <si>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</si>
  <si>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</si>
  <si>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</si>
  <si>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</si>
  <si>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</si>
  <si>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</si>
  <si>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</si>
  <si>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</si>
  <si>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</si>
  <si>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</si>
  <si>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</si>
  <si>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</si>
  <si>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</si>
  <si>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</si>
  <si>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</si>
  <si>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</si>
  <si>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</si>
  <si>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</si>
  <si>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</si>
  <si>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</si>
  <si>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</si>
  <si>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</si>
  <si>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</si>
  <si>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</si>
  <si>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</si>
  <si>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</si>
  <si>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</si>
  <si>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</si>
  <si>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</si>
  <si>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</si>
  <si>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</si>
  <si>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</si>
  <si>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</si>
  <si>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</si>
  <si>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</si>
  <si>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</si>
  <si>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</si>
  <si>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</si>
  <si>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</si>
  <si>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</si>
  <si>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</si>
  <si>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</si>
  <si>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</si>
  <si>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</si>
  <si>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</si>
  <si>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</si>
  <si>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</si>
  <si>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</si>
  <si>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</si>
  <si>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</si>
  <si>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</si>
  <si>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</si>
  <si>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</si>
  <si>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</si>
  <si>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</si>
  <si>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</si>
  <si>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</si>
  <si>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</si>
  <si>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</si>
  <si>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</si>
  <si>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</si>
  <si>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</si>
  <si>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</si>
  <si>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</si>
  <si>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</si>
  <si>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</si>
  <si>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</si>
  <si>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</si>
  <si>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</si>
  <si>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</si>
  <si>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</si>
  <si>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</si>
  <si>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</si>
  <si>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</si>
  <si>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</si>
  <si>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</si>
  <si>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</si>
  <si>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</si>
  <si>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</si>
  <si>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</si>
  <si>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</si>
  <si>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</si>
  <si>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</si>
  <si>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</si>
  <si>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</si>
  <si>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</si>
  <si>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</si>
  <si>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</si>
  <si>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</si>
  <si>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</si>
  <si>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</si>
  <si>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</si>
  <si>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</si>
  <si>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</si>
  <si>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</si>
  <si>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</si>
  <si>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</si>
  <si>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</si>
  <si>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</si>
  <si>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</si>
  <si>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</si>
  <si>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</si>
  <si>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</si>
  <si>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</si>
  <si>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</si>
  <si>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</si>
  <si>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</si>
  <si>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</si>
  <si>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</si>
  <si>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</si>
  <si>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</si>
  <si>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</si>
  <si>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</si>
  <si>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</si>
  <si>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</si>
  <si>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</si>
  <si>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</si>
  <si>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</si>
  <si>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</si>
  <si>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</si>
  <si>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</si>
  <si>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</si>
  <si>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</si>
  <si>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</si>
  <si>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</si>
  <si>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</si>
  <si>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</si>
  <si>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</si>
  <si>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</si>
  <si>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</si>
  <si>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</si>
  <si>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</si>
  <si>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</si>
  <si>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</si>
  <si>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</si>
  <si>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</si>
  <si>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</si>
  <si>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</si>
  <si>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</si>
  <si>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</si>
  <si>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</si>
  <si>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</si>
  <si>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</si>
  <si>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</si>
  <si>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</si>
  <si>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</si>
  <si>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</si>
  <si>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</si>
  <si>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</si>
  <si>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</si>
  <si>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</si>
  <si>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</si>
  <si>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</si>
  <si>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</si>
  <si>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</si>
  <si>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</si>
  <si>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</si>
  <si>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</si>
  <si>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</si>
  <si>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</si>
  <si>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</si>
  <si>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</si>
  <si>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</si>
  <si>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</si>
  <si>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</si>
  <si>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</si>
  <si>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</si>
  <si>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</si>
  <si>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</si>
  <si>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</si>
  <si>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</si>
  <si>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</si>
  <si>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</si>
  <si>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</si>
  <si>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</si>
  <si>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</si>
  <si>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</si>
  <si>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</si>
  <si>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</si>
  <si>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</si>
  <si>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</si>
  <si>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</si>
  <si>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</si>
  <si>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</si>
  <si>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</si>
  <si>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</si>
  <si>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</si>
  <si>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</si>
  <si>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</si>
  <si>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</si>
  <si>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</si>
  <si>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</si>
  <si>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</si>
  <si>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</si>
  <si>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</si>
  <si>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</si>
  <si>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</si>
  <si>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</si>
  <si>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</si>
  <si>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</si>
  <si>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</si>
  <si>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</si>
  <si>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</si>
  <si>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</si>
  <si>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</si>
  <si>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</si>
  <si>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</si>
  <si>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</si>
  <si>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</si>
  <si>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</si>
  <si>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</si>
  <si>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</si>
  <si>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</si>
  <si>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</si>
  <si>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</si>
  <si>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</si>
  <si>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</si>
  <si>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</si>
  <si>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</si>
  <si>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</si>
  <si>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</si>
  <si>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</si>
  <si>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</si>
  <si>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</si>
  <si>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</si>
  <si>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</si>
  <si>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</si>
  <si>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</si>
  <si>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</si>
  <si>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</si>
  <si>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</si>
  <si>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</si>
  <si>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</si>
  <si>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</si>
  <si>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</si>
  <si>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</si>
  <si>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</si>
  <si>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</si>
  <si>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</si>
  <si>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</si>
  <si>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</si>
  <si>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</si>
  <si>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</si>
  <si>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</si>
  <si>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</si>
  <si>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</si>
  <si>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</si>
  <si>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</si>
  <si>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</si>
  <si>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</si>
  <si>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</si>
  <si>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</si>
  <si>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</si>
  <si>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</si>
  <si>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</si>
  <si>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</si>
  <si>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</si>
  <si>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</si>
  <si>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</si>
  <si>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</si>
  <si>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</si>
  <si>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</si>
  <si>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</si>
  <si>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</si>
  <si>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</si>
  <si>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</si>
  <si>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</si>
  <si>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</si>
  <si>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</si>
  <si>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</si>
  <si>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</si>
  <si>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</si>
  <si>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</si>
  <si>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</si>
  <si>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</si>
  <si>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</si>
  <si>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</si>
  <si>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</si>
  <si>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</si>
  <si>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</si>
  <si>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</si>
  <si>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</si>
  <si>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</si>
  <si>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</si>
  <si>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</si>
  <si>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</si>
  <si>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</si>
  <si>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</si>
  <si>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</si>
  <si>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</si>
  <si>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</si>
  <si>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</si>
  <si>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</si>
  <si>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</si>
  <si>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</si>
  <si>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</si>
  <si>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</si>
  <si>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</si>
  <si>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</si>
  <si>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</si>
  <si>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</si>
  <si>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</si>
  <si>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</si>
  <si>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</si>
  <si>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</si>
  <si>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</si>
  <si>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</si>
  <si>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</si>
  <si>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</si>
  <si>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</si>
  <si>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</si>
  <si>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</si>
  <si>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</si>
  <si>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</si>
  <si>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</si>
  <si>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</si>
  <si>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</si>
  <si>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</si>
  <si>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</si>
  <si>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</si>
  <si>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</si>
  <si>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</si>
  <si>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</si>
  <si>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</si>
  <si>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</si>
  <si>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</si>
  <si>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</si>
  <si>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</si>
  <si>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</si>
  <si>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</si>
  <si>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</si>
  <si>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</si>
  <si>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</si>
  <si>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</si>
  <si>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</si>
  <si>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</si>
  <si>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</si>
  <si>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</si>
  <si>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</si>
  <si>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</si>
  <si>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</si>
  <si>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</si>
  <si>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</si>
  <si>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</si>
  <si>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</si>
  <si>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</si>
  <si>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</si>
  <si>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</si>
  <si>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</si>
  <si>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</si>
  <si>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</si>
  <si>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</si>
  <si>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</si>
  <si>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</si>
  <si>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</si>
  <si>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</si>
  <si>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</si>
  <si>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</si>
  <si>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</si>
  <si>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</si>
  <si>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</si>
  <si>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</si>
  <si>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</si>
  <si>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</si>
  <si>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</si>
  <si>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</si>
  <si>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</si>
  <si>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</si>
  <si>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</si>
  <si>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</si>
  <si>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</si>
  <si>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</si>
  <si>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</si>
  <si>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</si>
  <si>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</si>
  <si>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</si>
  <si>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</si>
  <si>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</si>
  <si>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</si>
  <si>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</si>
  <si>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</si>
  <si>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</si>
  <si>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</si>
  <si>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</si>
  <si>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</si>
  <si>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</si>
  <si>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</si>
  <si>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</si>
  <si>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</si>
  <si>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</si>
  <si>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</si>
  <si>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</si>
  <si>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</si>
  <si>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</si>
  <si>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</si>
  <si>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</si>
  <si>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</si>
  <si>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</si>
  <si>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</si>
  <si>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</si>
  <si>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</si>
  <si>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</si>
  <si>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</si>
  <si>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</si>
  <si>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</si>
  <si>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</si>
  <si>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</si>
  <si>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</si>
  <si>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</si>
  <si>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</si>
  <si>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</si>
  <si>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</si>
  <si>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</si>
  <si>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</si>
  <si>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</si>
  <si>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</si>
  <si>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</si>
  <si>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</si>
  <si>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</si>
  <si>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</si>
  <si>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</si>
  <si>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</si>
  <si>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</si>
  <si>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</si>
  <si>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</si>
  <si>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</si>
  <si>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</si>
  <si>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</si>
  <si>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</si>
  <si>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</si>
  <si>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</si>
  <si>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</si>
  <si>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</si>
  <si>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</si>
  <si>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</si>
  <si>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</si>
  <si>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</si>
  <si>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</si>
  <si>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</si>
  <si>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</si>
  <si>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</si>
  <si>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</si>
  <si>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</si>
  <si>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</si>
  <si>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</si>
  <si>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</si>
  <si>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</si>
  <si>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</si>
  <si>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</si>
  <si>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</si>
  <si>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</si>
  <si>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</si>
  <si>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</si>
  <si>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</si>
  <si>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</si>
  <si>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</si>
  <si>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</si>
  <si>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</si>
  <si>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</si>
  <si>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</si>
  <si>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</si>
  <si>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</si>
  <si>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</si>
  <si>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</si>
  <si>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</si>
  <si>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</si>
  <si>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</si>
  <si>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</si>
  <si>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</si>
  <si>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</si>
  <si>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</si>
  <si>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</si>
  <si>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</si>
  <si>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</si>
  <si>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</si>
  <si>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</si>
  <si>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</si>
  <si>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</si>
  <si>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</si>
  <si>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</si>
  <si>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</si>
  <si>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</si>
  <si>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</si>
  <si>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</si>
  <si>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</si>
  <si>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</si>
  <si>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</si>
  <si>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</si>
  <si>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</si>
  <si>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</si>
  <si>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</si>
  <si>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</si>
  <si>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</si>
  <si>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</si>
  <si>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</si>
  <si>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</si>
  <si>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</si>
  <si>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</si>
  <si>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</si>
  <si>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</si>
  <si>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</si>
  <si>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</si>
  <si>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</si>
  <si>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</si>
  <si>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</si>
  <si>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</si>
  <si>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</si>
  <si>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</si>
  <si>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</si>
  <si>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</si>
  <si>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</si>
  <si>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</si>
  <si>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</si>
  <si>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</si>
  <si>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</si>
  <si>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</si>
  <si>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</si>
  <si>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</si>
  <si>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</si>
  <si>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</si>
  <si>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</si>
  <si>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</si>
  <si>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</si>
  <si>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</si>
  <si>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</si>
  <si>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</si>
  <si>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</si>
  <si>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</si>
  <si>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</si>
  <si>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</si>
  <si>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</si>
  <si>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</si>
  <si>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</si>
  <si>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</si>
  <si>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</si>
  <si>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</si>
  <si>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</si>
  <si>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</si>
  <si>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</si>
  <si>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</si>
  <si>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</si>
  <si>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</si>
  <si>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</si>
  <si>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</si>
  <si>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</si>
  <si>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</si>
  <si>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</si>
  <si>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</si>
  <si>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</si>
  <si>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</si>
  <si>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</si>
  <si>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</si>
  <si>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</si>
  <si>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</si>
  <si>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</si>
  <si>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</si>
  <si>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</si>
  <si>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</si>
  <si>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</si>
  <si>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</si>
  <si>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</si>
  <si>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</si>
  <si>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</si>
  <si>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</si>
  <si>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</si>
  <si>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</si>
  <si>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</si>
  <si>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</si>
  <si>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</si>
  <si>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</si>
  <si>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</si>
  <si>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</si>
  <si>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</si>
  <si>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</si>
  <si>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</si>
  <si>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</si>
  <si>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</si>
  <si>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</si>
  <si>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</si>
  <si>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</si>
  <si>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</si>
  <si>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</si>
  <si>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</si>
  <si>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</si>
  <si>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</si>
  <si>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</si>
  <si>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</si>
  <si>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</si>
  <si>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</si>
  <si>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</si>
  <si>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</si>
  <si>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</si>
  <si>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</si>
  <si>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</si>
  <si>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</si>
  <si>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</si>
  <si>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</si>
  <si>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</si>
  <si>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</si>
  <si>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</si>
  <si>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</si>
  <si>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</si>
  <si>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</si>
  <si>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</si>
  <si>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</si>
  <si>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</si>
  <si>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</si>
  <si>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</si>
  <si>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</si>
  <si>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</si>
  <si>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</si>
  <si>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</si>
  <si>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</si>
  <si>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</si>
  <si>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</si>
  <si>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</si>
  <si>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</si>
  <si>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</si>
  <si>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</si>
  <si>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</si>
  <si>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</si>
  <si>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</si>
  <si>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</si>
  <si>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</si>
  <si>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</si>
  <si>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</si>
  <si>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</si>
  <si>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</si>
  <si>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</si>
  <si>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</si>
  <si>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</si>
  <si>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</si>
  <si>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</si>
  <si>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</si>
  <si>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</si>
  <si>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</si>
  <si>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</si>
  <si>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</si>
  <si>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</si>
  <si>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</si>
  <si>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</si>
  <si>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</si>
  <si>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</si>
  <si>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</si>
  <si>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</si>
  <si>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</si>
  <si>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</si>
  <si>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</si>
  <si>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</si>
  <si>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</si>
  <si>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</si>
  <si>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</si>
  <si>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</si>
  <si>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</si>
  <si>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</si>
  <si>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</si>
  <si>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</si>
  <si>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</si>
  <si>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</si>
  <si>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</si>
  <si>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</si>
  <si>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</si>
  <si>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</si>
  <si>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</si>
  <si>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</si>
  <si>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</si>
  <si>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</si>
  <si>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</si>
  <si>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</si>
  <si>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</si>
  <si>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</si>
  <si>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</si>
  <si>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</si>
  <si>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</si>
  <si>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</si>
  <si>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</si>
  <si>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</si>
  <si>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</si>
  <si>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</si>
  <si>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</si>
  <si>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</si>
  <si>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</si>
  <si>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</si>
  <si>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</si>
  <si>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</si>
  <si>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</si>
  <si>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</si>
  <si>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</si>
  <si>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</si>
  <si>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</si>
  <si>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</si>
  <si>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</si>
  <si>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</si>
  <si>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</si>
  <si>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</si>
  <si>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</si>
  <si>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</si>
  <si>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</si>
  <si>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</si>
  <si>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</si>
  <si>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</si>
  <si>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</si>
  <si>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</si>
  <si>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</si>
  <si>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</si>
  <si>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</si>
  <si>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</si>
  <si>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</si>
  <si>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</si>
  <si>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</si>
  <si>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</si>
  <si>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</si>
  <si>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</si>
  <si>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</si>
  <si>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</si>
  <si>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</si>
  <si>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</si>
  <si>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</si>
  <si>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</si>
  <si>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</si>
  <si>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</si>
  <si>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</si>
  <si>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</si>
  <si>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</si>
  <si>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</si>
  <si>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</si>
  <si>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</si>
  <si>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</si>
  <si>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</si>
  <si>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</si>
  <si>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</si>
  <si>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</si>
  <si>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</si>
  <si>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</si>
  <si>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</si>
  <si>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</si>
  <si>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</si>
  <si>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</si>
  <si>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</si>
  <si>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</si>
  <si>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</si>
  <si>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</si>
  <si>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</si>
  <si>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</si>
  <si>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</si>
  <si>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</si>
  <si>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</si>
  <si>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</si>
  <si>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</si>
  <si>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</si>
  <si>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</si>
  <si>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</si>
  <si>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</si>
  <si>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</si>
  <si>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</si>
  <si>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</si>
  <si>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</si>
  <si>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</si>
  <si>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</si>
  <si>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</si>
  <si>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</si>
  <si>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</si>
  <si>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</si>
  <si>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</si>
  <si>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</si>
  <si>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</si>
  <si>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</si>
  <si>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</si>
  <si>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</si>
  <si>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</si>
  <si>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</si>
  <si>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</si>
  <si>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</si>
  <si>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</si>
  <si>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</si>
  <si>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</si>
  <si>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</si>
  <si>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</si>
  <si>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</si>
  <si>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</si>
  <si>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</si>
  <si>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</si>
  <si>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</si>
  <si>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</si>
  <si>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</si>
  <si>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</si>
  <si>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</si>
  <si>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</si>
  <si>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</si>
  <si>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</si>
  <si>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</si>
  <si>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</si>
  <si>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</si>
  <si>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</si>
  <si>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</si>
  <si>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</si>
  <si>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</si>
  <si>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</si>
  <si>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</si>
  <si>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</si>
  <si>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</si>
  <si>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</si>
  <si>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</si>
  <si>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</si>
  <si>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</si>
  <si>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</si>
  <si>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</si>
  <si>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</si>
  <si>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</si>
  <si>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</si>
  <si>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</si>
  <si>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</si>
  <si>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</si>
  <si>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</si>
  <si>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</si>
  <si>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</si>
  <si>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</si>
  <si>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</si>
  <si>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</si>
  <si>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</si>
  <si>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</si>
  <si>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</si>
  <si>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</si>
  <si>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</si>
  <si>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</si>
  <si>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</si>
  <si>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</si>
  <si>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</si>
  <si>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</si>
  <si>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</si>
  <si>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</si>
  <si>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</si>
  <si>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</si>
  <si>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</si>
  <si>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</si>
  <si>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</si>
  <si>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</si>
  <si>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</si>
  <si>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</si>
  <si>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</si>
  <si>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</si>
  <si>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</si>
  <si>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</si>
  <si>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</si>
  <si>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</si>
  <si>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</si>
  <si>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</si>
  <si>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</si>
  <si>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</si>
  <si>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</si>
  <si>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</si>
  <si>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</si>
  <si>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</si>
  <si>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</si>
  <si>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</si>
  <si>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</si>
  <si>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</si>
  <si>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</si>
  <si>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</si>
  <si>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</si>
  <si>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</si>
  <si>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</si>
  <si>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</si>
  <si>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</si>
  <si>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</si>
  <si>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</si>
  <si>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</si>
  <si>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</si>
  <si>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</si>
  <si>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</si>
  <si>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</si>
  <si>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</si>
  <si>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</si>
  <si>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</si>
  <si>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</si>
  <si>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</si>
  <si>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</si>
  <si>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</si>
  <si>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</si>
  <si>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</si>
  <si>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</si>
  <si>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</si>
  <si>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</si>
  <si>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</si>
  <si>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</si>
  <si>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</si>
  <si>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</si>
  <si>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</si>
  <si>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</si>
  <si>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</si>
  <si>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</si>
  <si>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</si>
  <si>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</si>
  <si>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</si>
  <si>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</si>
  <si>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</si>
  <si>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</si>
  <si>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</si>
  <si>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</si>
  <si>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</si>
  <si>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</si>
  <si>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</si>
  <si>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</si>
  <si>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</si>
  <si>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</si>
  <si>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</si>
  <si>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</si>
  <si>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</si>
  <si>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</si>
  <si>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</si>
  <si>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</si>
  <si>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</si>
  <si>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</si>
  <si>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</si>
  <si>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</si>
  <si>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</si>
  <si>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</si>
  <si>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</si>
  <si>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</si>
  <si>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</si>
  <si>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</si>
  <si>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</si>
  <si>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</si>
  <si>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</si>
  <si>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</si>
  <si>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</si>
  <si>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</si>
  <si>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</si>
  <si>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</si>
  <si>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</si>
  <si>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</si>
  <si>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</si>
  <si>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</si>
  <si>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</si>
  <si>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</si>
  <si>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</si>
  <si>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</si>
  <si>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</si>
  <si>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</si>
  <si>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</si>
  <si>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</si>
  <si>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</si>
  <si>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</si>
  <si>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</si>
  <si>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</si>
  <si>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</si>
  <si>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</si>
  <si>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</si>
  <si>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</si>
  <si>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</si>
  <si>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</si>
  <si>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</si>
  <si>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</si>
  <si>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</si>
  <si>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</si>
  <si>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</si>
  <si>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</si>
  <si>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</si>
  <si>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</si>
  <si>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</si>
  <si>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</si>
  <si>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</si>
  <si>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</si>
  <si>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</si>
  <si>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</si>
  <si>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</si>
  <si>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</si>
  <si>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</si>
  <si>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</si>
  <si>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</si>
  <si>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</si>
  <si>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</si>
  <si>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</si>
  <si>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</si>
  <si>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</si>
  <si>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</si>
  <si>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</si>
  <si>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</si>
  <si>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</si>
  <si>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</si>
  <si>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</si>
  <si>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</si>
  <si>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</si>
  <si>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</si>
  <si>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</si>
  <si>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</si>
  <si>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</si>
  <si>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</si>
  <si>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</si>
  <si>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</si>
  <si>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</si>
  <si>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</si>
  <si>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</si>
  <si>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</si>
  <si>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</si>
  <si>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</si>
  <si>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</si>
  <si>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</si>
  <si>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</si>
  <si>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</si>
  <si>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</si>
  <si>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</si>
  <si>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</si>
  <si>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</si>
  <si>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</si>
  <si>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</si>
  <si>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</si>
  <si>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</si>
  <si>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</si>
  <si>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</si>
  <si>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</si>
  <si>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</si>
  <si>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</si>
  <si>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</si>
  <si>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</si>
  <si>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</si>
  <si>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</si>
  <si>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</si>
  <si>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</si>
  <si>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</si>
  <si>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</si>
  <si>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</si>
  <si>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</si>
  <si>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</si>
  <si>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</si>
  <si>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</si>
  <si>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</si>
  <si>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</si>
  <si>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</si>
  <si>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</si>
  <si>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</si>
  <si>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</si>
  <si>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</si>
  <si>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</si>
  <si>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</si>
  <si>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</si>
  <si>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</si>
  <si>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</si>
  <si>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</si>
  <si>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</si>
  <si>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</si>
  <si>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</si>
  <si>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</si>
  <si>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</si>
  <si>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</si>
  <si>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</si>
  <si>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</si>
  <si>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</si>
  <si>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</si>
  <si>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</si>
  <si>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</si>
  <si>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</si>
  <si>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</si>
  <si>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</si>
  <si>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</si>
  <si>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</si>
  <si>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</si>
  <si>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</si>
  <si>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</si>
  <si>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</si>
  <si>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</si>
  <si>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</si>
  <si>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</si>
  <si>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</si>
  <si>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</si>
  <si>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</si>
  <si>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</si>
  <si>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</si>
  <si>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</si>
  <si>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</si>
  <si>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</si>
  <si>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</si>
  <si>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</si>
  <si>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</si>
  <si>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</si>
  <si>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</si>
  <si>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</si>
  <si>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</si>
  <si>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</si>
  <si>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</si>
  <si>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</si>
  <si>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</si>
  <si>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</si>
  <si>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</si>
  <si>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</si>
  <si>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</si>
  <si>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</si>
  <si>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</si>
  <si>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</si>
  <si>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</si>
  <si>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</si>
  <si>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</si>
  <si>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</si>
  <si>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</si>
  <si>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</si>
  <si>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</si>
  <si>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</si>
  <si>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</si>
  <si>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</si>
  <si>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</si>
  <si>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</si>
  <si>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</si>
  <si>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</si>
  <si>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</si>
  <si>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</si>
  <si>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</si>
  <si>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</si>
  <si>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</si>
  <si>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</si>
  <si>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</si>
  <si>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</si>
  <si>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</si>
  <si>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</si>
  <si>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</si>
  <si>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</si>
  <si>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</si>
  <si>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</si>
  <si>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</si>
  <si>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</si>
  <si>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</si>
  <si>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</si>
  <si>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</si>
  <si>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</si>
  <si>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</si>
  <si>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</si>
  <si>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</si>
  <si>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</si>
  <si>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</si>
  <si>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</si>
  <si>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</si>
  <si>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</si>
  <si>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</si>
  <si>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</si>
  <si>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</si>
  <si>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</si>
  <si>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</si>
  <si>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</si>
  <si>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</si>
  <si>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</si>
  <si>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</si>
  <si>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</si>
  <si>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</si>
  <si>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</si>
  <si>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</si>
  <si>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</si>
  <si>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</si>
  <si>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</si>
  <si>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</si>
  <si>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</si>
  <si>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</si>
  <si>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</si>
  <si>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</si>
  <si>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</si>
  <si>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</si>
  <si>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</si>
  <si>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</si>
  <si>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</si>
  <si>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</si>
  <si>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</si>
  <si>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</si>
  <si>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</si>
  <si>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</si>
  <si>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</si>
  <si>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</si>
  <si>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</si>
  <si>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</si>
  <si>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</si>
  <si>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</si>
  <si>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</si>
  <si>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</si>
  <si>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</si>
  <si>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</si>
  <si>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</si>
  <si>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</si>
  <si>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</si>
  <si>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</si>
  <si>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</si>
  <si>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</si>
  <si>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</si>
  <si>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</si>
  <si>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</si>
  <si>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</si>
  <si>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</si>
  <si>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</si>
  <si>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</si>
  <si>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</si>
  <si>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</si>
  <si>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</si>
  <si>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</si>
  <si>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</si>
  <si>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</si>
  <si>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</si>
  <si>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</si>
  <si>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</si>
  <si>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</si>
  <si>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</si>
  <si>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</si>
  <si>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</si>
  <si>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</si>
  <si>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</si>
  <si>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</si>
  <si>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</si>
  <si>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</si>
  <si>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</si>
  <si>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</si>
  <si>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</si>
  <si>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</si>
  <si>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</si>
  <si>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</si>
  <si>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</si>
  <si>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</si>
  <si>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</si>
  <si>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</si>
  <si>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</si>
  <si>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</si>
  <si>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</si>
  <si>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</si>
  <si>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</si>
  <si>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</si>
  <si>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</si>
  <si>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</si>
  <si>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</si>
  <si>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</si>
  <si>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</si>
  <si>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</si>
  <si>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</si>
  <si>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</si>
  <si>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</si>
  <si>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</si>
  <si>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</si>
  <si>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</si>
  <si>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</si>
  <si>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</si>
  <si>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</si>
  <si>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</si>
  <si>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</si>
  <si>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</si>
  <si>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</si>
  <si>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</si>
  <si>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</si>
  <si>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</si>
  <si>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</si>
  <si>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</si>
  <si>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</si>
  <si>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</si>
  <si>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</si>
  <si>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</si>
  <si>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</si>
  <si>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</si>
  <si>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</si>
  <si>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</si>
  <si>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</si>
  <si>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</si>
  <si>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</si>
  <si>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</si>
  <si>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</si>
  <si>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</si>
  <si>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</si>
  <si>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</si>
  <si>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</si>
  <si>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</si>
  <si>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</si>
  <si>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</si>
  <si>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</si>
  <si>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</si>
  <si>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</si>
  <si>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</si>
  <si>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</si>
  <si>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</si>
  <si>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</si>
  <si>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</si>
  <si>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</si>
  <si>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</si>
  <si>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</si>
  <si>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</si>
  <si>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</si>
  <si>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</si>
  <si>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</si>
  <si>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</si>
  <si>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</si>
  <si>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</si>
  <si>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</si>
  <si>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</si>
  <si>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</si>
  <si>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</si>
  <si>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</si>
  <si>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</si>
  <si>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</si>
  <si>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</si>
  <si>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</si>
  <si>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</si>
  <si>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</si>
  <si>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</si>
  <si>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</si>
  <si>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</si>
  <si>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</si>
  <si>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</si>
  <si>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</si>
  <si>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</si>
  <si>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</si>
  <si>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</si>
  <si>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</si>
  <si>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</si>
  <si>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</si>
  <si>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</si>
  <si>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</si>
  <si>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</si>
  <si>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</si>
  <si>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</si>
  <si>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</si>
  <si>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</si>
  <si>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</si>
  <si>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</si>
  <si>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</si>
  <si>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</si>
  <si>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</si>
  <si>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</si>
  <si>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</si>
  <si>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</si>
  <si>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</si>
  <si>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</si>
  <si>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</si>
  <si>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</si>
  <si>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</si>
  <si>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</si>
  <si>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</si>
  <si>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</si>
  <si>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</si>
  <si>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</si>
  <si>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</si>
  <si>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</si>
  <si>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</si>
  <si>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</si>
  <si>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</si>
  <si>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</si>
  <si>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</si>
  <si>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</si>
  <si>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</si>
  <si>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</si>
  <si>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</si>
  <si>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</si>
  <si>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</si>
  <si>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</si>
  <si>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</si>
  <si>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</si>
  <si>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</si>
  <si>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</si>
  <si>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</si>
  <si>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</si>
  <si>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</si>
  <si>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</si>
  <si>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</si>
  <si>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</si>
  <si>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</si>
  <si>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</si>
  <si>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</si>
  <si>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</si>
  <si>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</si>
  <si>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</si>
  <si>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</si>
  <si>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</si>
  <si>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</si>
  <si>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</si>
  <si>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</si>
  <si>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</si>
  <si>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</si>
  <si>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</si>
  <si>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</si>
  <si>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</si>
  <si>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</si>
  <si>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</si>
  <si>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</si>
  <si>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</si>
  <si>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</si>
  <si>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</si>
  <si>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</si>
  <si>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</si>
  <si>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</si>
  <si>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</si>
  <si>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</si>
  <si>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</si>
  <si>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</si>
  <si>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</si>
  <si>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</si>
  <si>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</si>
  <si>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</si>
  <si>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</si>
  <si>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</si>
  <si>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</si>
  <si>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</si>
  <si>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</si>
  <si>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</si>
  <si>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</si>
  <si>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</si>
  <si>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</si>
  <si>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</si>
  <si>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</si>
  <si>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</si>
  <si>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</si>
  <si>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</si>
  <si>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</si>
  <si>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</si>
  <si>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</si>
  <si>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</si>
  <si>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</si>
  <si>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</si>
  <si>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</si>
  <si>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</si>
  <si>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</si>
  <si>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</si>
  <si>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</si>
  <si>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</si>
  <si>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</si>
  <si>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</si>
  <si>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</si>
  <si>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</si>
  <si>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</si>
  <si>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</si>
  <si>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</si>
  <si>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</si>
  <si>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</si>
  <si>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</si>
  <si>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</si>
  <si>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</si>
  <si>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</si>
  <si>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</si>
  <si>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</si>
  <si>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</si>
  <si>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</si>
  <si>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</si>
  <si>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</si>
  <si>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</si>
  <si>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</si>
  <si>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</si>
  <si>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</si>
  <si>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</si>
  <si>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</si>
  <si>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</si>
  <si>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</si>
  <si>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</si>
  <si>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</si>
  <si>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</si>
  <si>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</si>
  <si>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</si>
  <si>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</si>
  <si>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</si>
  <si>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</si>
  <si>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</si>
  <si>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</si>
  <si>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</si>
  <si>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</si>
  <si>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</si>
  <si>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</si>
  <si>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</si>
  <si>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</si>
  <si>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</si>
  <si>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</si>
  <si>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</si>
  <si>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</si>
  <si>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</si>
  <si>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</si>
  <si>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</si>
  <si>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</si>
  <si>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</si>
  <si>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</si>
  <si>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</si>
  <si>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</si>
  <si>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</si>
  <si>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</si>
  <si>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</si>
  <si>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</si>
  <si>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</si>
  <si>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</si>
  <si>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</si>
  <si>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</si>
  <si>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</si>
  <si>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</si>
  <si>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</si>
  <si>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</si>
  <si>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</si>
  <si>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</si>
  <si>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</si>
  <si>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</si>
  <si>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</si>
  <si>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</si>
  <si>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</si>
  <si>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</si>
  <si>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</si>
  <si>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</si>
  <si>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</si>
  <si>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</si>
  <si>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</si>
  <si>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</si>
  <si>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</si>
  <si>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</si>
  <si>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</si>
  <si>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</si>
  <si>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</si>
  <si>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</si>
  <si>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</si>
  <si>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</si>
  <si>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</si>
  <si>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</si>
  <si>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</si>
  <si>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</si>
  <si>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</si>
  <si>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</si>
  <si>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</si>
  <si>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</si>
  <si>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</si>
  <si>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</si>
  <si>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</si>
  <si>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</si>
  <si>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</si>
  <si>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</si>
  <si>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</si>
  <si>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</si>
  <si>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</si>
  <si>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</si>
  <si>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</si>
  <si>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</si>
  <si>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</si>
  <si>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</si>
  <si>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</si>
  <si>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</si>
  <si>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</si>
  <si>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</si>
  <si>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</si>
  <si>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</si>
  <si>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</si>
  <si>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</si>
  <si>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</si>
  <si>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</si>
  <si>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</si>
  <si>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</si>
  <si>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</si>
  <si>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</si>
  <si>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</si>
  <si>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</si>
  <si>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</si>
  <si>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</si>
  <si>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</si>
  <si>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</si>
  <si>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</si>
  <si>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</si>
  <si>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</si>
  <si>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</si>
  <si>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</si>
  <si>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</si>
  <si>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</si>
  <si>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</si>
  <si>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</si>
  <si>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</si>
  <si>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</si>
  <si>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</si>
  <si>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</si>
  <si>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</si>
  <si>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</si>
  <si>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</si>
  <si>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</si>
  <si>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</si>
  <si>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</si>
  <si>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</si>
  <si>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</si>
  <si>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</si>
  <si>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</si>
  <si>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</si>
  <si>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</si>
  <si>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</si>
  <si>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</si>
  <si>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</si>
  <si>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</si>
  <si>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</si>
  <si>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</si>
  <si>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</si>
  <si>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</si>
  <si>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</si>
  <si>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</si>
  <si>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</si>
  <si>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</si>
  <si>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</si>
  <si>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</si>
  <si>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</si>
  <si>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</si>
  <si>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</si>
  <si>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</si>
  <si>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</si>
  <si>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</si>
  <si>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</si>
  <si>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</si>
  <si>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</si>
  <si>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</si>
  <si>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</si>
  <si>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</si>
  <si>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</si>
  <si>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</si>
  <si>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</si>
  <si>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</si>
  <si>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</si>
  <si>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</si>
  <si>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</si>
  <si>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</si>
  <si>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</si>
  <si>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</si>
  <si>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</si>
  <si>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</si>
  <si>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</si>
  <si>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</si>
  <si>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</si>
  <si>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</si>
  <si>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</si>
  <si>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</si>
  <si>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</si>
  <si>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</si>
  <si>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</si>
  <si>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</si>
  <si>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</si>
  <si>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</si>
  <si>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</si>
  <si>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</si>
  <si>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</si>
  <si>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</si>
  <si>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</si>
  <si>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</si>
  <si>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</si>
  <si>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</si>
  <si>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</si>
  <si>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</si>
  <si>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</si>
  <si>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</si>
  <si>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</si>
  <si>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</si>
  <si>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</si>
  <si>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</si>
  <si>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</si>
  <si>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</si>
  <si>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</si>
  <si>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</si>
  <si>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</si>
  <si>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</si>
  <si>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</si>
  <si>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</si>
  <si>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</si>
  <si>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</si>
  <si>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</si>
  <si>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</si>
  <si>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</si>
  <si>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</si>
  <si>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</si>
  <si>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</si>
  <si>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</si>
  <si>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</si>
  <si>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</si>
  <si>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</si>
  <si>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</si>
  <si>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</si>
  <si>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</si>
  <si>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</si>
  <si>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</si>
  <si>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</si>
  <si>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</si>
  <si>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</si>
  <si>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</si>
  <si>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</si>
  <si>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</si>
  <si>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</si>
  <si>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</si>
  <si>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</si>
  <si>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</si>
  <si>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</si>
  <si>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</si>
  <si>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</si>
  <si>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</si>
  <si>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</si>
  <si>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</si>
  <si>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</si>
  <si>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</si>
  <si>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</si>
  <si>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</si>
  <si>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</si>
  <si>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</si>
  <si>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</si>
  <si>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</si>
  <si>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</si>
  <si>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</si>
  <si>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</si>
  <si>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</si>
  <si>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</si>
  <si>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</si>
  <si>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</si>
  <si>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</si>
  <si>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</si>
  <si>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</si>
  <si>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</si>
  <si>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</si>
  <si>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</si>
  <si>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</si>
  <si>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</si>
  <si>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</si>
  <si>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</si>
  <si>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</si>
  <si>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</si>
  <si>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</si>
  <si>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</si>
  <si>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</si>
  <si>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</si>
  <si>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</si>
  <si>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</si>
  <si>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</si>
  <si>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</si>
  <si>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</si>
  <si>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</si>
  <si>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</si>
  <si>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</si>
  <si>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</si>
  <si>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</si>
  <si>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</si>
  <si>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</si>
  <si>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</si>
  <si>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</si>
  <si>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</si>
  <si>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</si>
  <si>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</si>
  <si>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</si>
  <si>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</si>
  <si>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</si>
  <si>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</si>
  <si>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</si>
  <si>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</si>
  <si>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</si>
  <si>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</si>
  <si>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</si>
  <si>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</si>
  <si>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</si>
  <si>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</si>
  <si>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</si>
  <si>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</si>
  <si>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</si>
  <si>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</si>
  <si>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</si>
  <si>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</si>
  <si>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</si>
  <si>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</si>
  <si>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</si>
  <si>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</si>
  <si>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</si>
  <si>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</si>
  <si>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</si>
  <si>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</si>
  <si>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</si>
  <si>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</si>
  <si>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</si>
  <si>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</si>
  <si>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</si>
  <si>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</si>
  <si>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</si>
  <si>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</si>
  <si>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</si>
  <si>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</si>
  <si>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</si>
  <si>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</si>
  <si>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</si>
  <si>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</si>
  <si>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</si>
  <si>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</si>
  <si>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</si>
  <si>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</si>
  <si>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</si>
  <si>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</si>
  <si>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</si>
  <si>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</si>
  <si>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</si>
  <si>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</si>
  <si>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</si>
  <si>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</si>
  <si>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</si>
  <si>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</si>
  <si>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</si>
  <si>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</si>
  <si>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</si>
  <si>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</si>
  <si>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</si>
  <si>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</si>
  <si>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</si>
  <si>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</si>
  <si>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</si>
  <si>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</si>
  <si>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</si>
  <si>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</si>
  <si>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</si>
  <si>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</si>
  <si>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</si>
  <si>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</si>
  <si>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</si>
  <si>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</si>
  <si>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</si>
  <si>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</si>
  <si>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</si>
  <si>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</si>
  <si>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</si>
  <si>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</si>
  <si>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</si>
  <si>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</si>
  <si>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</si>
  <si>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</si>
  <si>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</si>
  <si>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</si>
  <si>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</si>
  <si>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</si>
  <si>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</si>
  <si>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</si>
  <si>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</si>
  <si>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</si>
  <si>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</si>
  <si>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</si>
  <si>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</si>
  <si>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</si>
  <si>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</si>
  <si>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</si>
  <si>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</si>
  <si>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</si>
  <si>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</si>
  <si>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</si>
  <si>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</si>
  <si>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</si>
  <si>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</si>
  <si>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</si>
  <si>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</si>
  <si>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</si>
  <si>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</si>
  <si>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</si>
  <si>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</si>
  <si>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</si>
  <si>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</si>
  <si>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</si>
  <si>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</si>
  <si>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</si>
  <si>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</si>
  <si>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</si>
  <si>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</si>
  <si>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</si>
  <si>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</si>
  <si>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</si>
  <si>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</si>
  <si>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</si>
  <si>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</si>
  <si>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</si>
  <si>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</si>
  <si>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</si>
  <si>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</si>
  <si>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</si>
  <si>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</si>
  <si>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</si>
  <si>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</si>
  <si>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</si>
  <si>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</si>
  <si>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</si>
  <si>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</si>
  <si>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</si>
  <si>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</si>
  <si>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</si>
  <si>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</si>
  <si>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</si>
  <si>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</si>
  <si>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</si>
  <si>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</si>
  <si>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</si>
  <si>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</si>
  <si>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</si>
  <si>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</si>
  <si>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</si>
  <si>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</si>
  <si>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</si>
  <si>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</si>
  <si>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</si>
  <si>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</si>
  <si>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</si>
  <si>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</si>
  <si>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</si>
  <si>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</si>
  <si>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</si>
  <si>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</si>
  <si>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</si>
  <si>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</si>
  <si>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</si>
  <si>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</si>
  <si>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</si>
  <si>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</si>
  <si>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</si>
  <si>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</si>
  <si>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</si>
  <si>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</si>
  <si>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</si>
  <si>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</si>
  <si>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</si>
  <si>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</si>
  <si>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</si>
  <si>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</si>
  <si>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</si>
  <si>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</si>
  <si>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</si>
  <si>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</si>
  <si>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</si>
  <si>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</si>
  <si>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</si>
  <si>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</si>
  <si>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</si>
  <si>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</si>
  <si>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</si>
  <si>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</si>
  <si>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</si>
  <si>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</si>
  <si>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</si>
  <si>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</si>
  <si>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</si>
  <si>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</si>
  <si>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</si>
  <si>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</si>
  <si>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</si>
  <si>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</si>
  <si>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</si>
  <si>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</si>
  <si>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</si>
  <si>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</si>
  <si>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</si>
  <si>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</si>
  <si>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</si>
  <si>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</si>
  <si>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</si>
  <si>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</si>
  <si>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</si>
  <si>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</si>
  <si>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</si>
  <si>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</si>
  <si>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</si>
  <si>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</si>
  <si>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</si>
  <si>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</si>
  <si>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</si>
  <si>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</si>
  <si>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</si>
  <si>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</si>
  <si>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</si>
  <si>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</si>
  <si>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</si>
  <si>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</si>
  <si>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</si>
  <si>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</si>
  <si>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</si>
  <si>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</si>
  <si>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</si>
  <si>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</si>
  <si>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</si>
  <si>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</si>
  <si>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</si>
  <si>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</si>
  <si>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</si>
  <si>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</si>
  <si>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</si>
  <si>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</si>
  <si>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</si>
  <si>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</si>
  <si>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</si>
  <si>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</si>
  <si>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</si>
  <si>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</si>
  <si>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</si>
  <si>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</si>
  <si>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</si>
  <si>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</si>
  <si>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</si>
  <si>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</si>
  <si>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</si>
  <si>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</si>
  <si>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</si>
  <si>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</si>
  <si>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</si>
  <si>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</si>
  <si>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</si>
  <si>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</si>
  <si>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</si>
  <si>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</si>
  <si>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</si>
  <si>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</si>
  <si>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</si>
  <si>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</si>
  <si>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</si>
  <si>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</si>
  <si>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</si>
  <si>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</si>
  <si>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</si>
  <si>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</si>
  <si>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</si>
  <si>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</si>
  <si>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</si>
  <si>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</si>
  <si>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</si>
  <si>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</si>
  <si>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</si>
  <si>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</si>
  <si>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</si>
  <si>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</si>
  <si>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</si>
  <si>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</si>
  <si>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</si>
  <si>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</si>
  <si>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</si>
  <si>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</si>
  <si>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</si>
  <si>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</si>
  <si>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</si>
  <si>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</si>
  <si>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</si>
  <si>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</si>
  <si>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</si>
  <si>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</si>
  <si>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</si>
  <si>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</si>
  <si>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</si>
  <si>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</si>
  <si>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</si>
  <si>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</si>
  <si>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</si>
  <si>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</si>
  <si>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</si>
  <si>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</si>
  <si>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</si>
  <si>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</si>
  <si>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</si>
  <si>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</si>
  <si>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</si>
  <si>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</si>
  <si>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</si>
  <si>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</si>
  <si>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</si>
  <si>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</si>
  <si>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</si>
  <si>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</si>
  <si>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</si>
  <si>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</si>
  <si>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</si>
  <si>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</si>
  <si>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</si>
  <si>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</si>
  <si>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</si>
  <si>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</si>
  <si>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</si>
  <si>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</si>
  <si>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</si>
  <si>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</si>
  <si>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</si>
  <si>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</si>
  <si>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</si>
  <si>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</si>
  <si>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</si>
  <si>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</si>
  <si>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</si>
  <si>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</si>
  <si>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</si>
  <si>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</si>
  <si>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</si>
  <si>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</si>
  <si>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</si>
  <si>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</si>
  <si>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</si>
  <si>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</si>
  <si>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</si>
  <si>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</si>
  <si>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</si>
  <si>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</si>
  <si>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</si>
  <si>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</si>
  <si>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</si>
  <si>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</si>
  <si>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</si>
  <si>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</si>
  <si>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</si>
  <si>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</si>
  <si>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</si>
  <si>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</si>
  <si>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</si>
  <si>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</si>
  <si>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</si>
  <si>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</si>
  <si>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</si>
  <si>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</si>
  <si>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</si>
  <si>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</si>
  <si>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</si>
  <si>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</si>
  <si>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</si>
  <si>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</si>
  <si>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</si>
  <si>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</si>
  <si>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</si>
  <si>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</si>
  <si>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</si>
  <si>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</si>
  <si>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</si>
  <si>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</si>
  <si>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</si>
  <si>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</si>
  <si>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</si>
  <si>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</si>
  <si>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</si>
  <si>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</si>
  <si>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</si>
  <si>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</si>
  <si>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</si>
  <si>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</si>
  <si>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</si>
  <si>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</si>
  <si>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</si>
  <si>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</si>
  <si>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</si>
  <si>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</si>
  <si>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</si>
  <si>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</si>
  <si>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</si>
  <si>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</si>
  <si>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</si>
  <si>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</si>
  <si>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</si>
  <si>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</si>
  <si>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</si>
  <si>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</si>
  <si>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</si>
  <si>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</si>
  <si>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</si>
  <si>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</si>
  <si>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</si>
  <si>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</si>
  <si>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</si>
  <si>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</si>
  <si>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</si>
  <si>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</si>
  <si>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</si>
  <si>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</si>
  <si>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</si>
  <si>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</si>
  <si>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</si>
  <si>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</si>
  <si>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</si>
  <si>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</si>
  <si>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</si>
  <si>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</si>
  <si>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</si>
  <si>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</si>
  <si>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</si>
  <si>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</si>
  <si>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</si>
  <si>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</si>
  <si>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</si>
  <si>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</si>
  <si>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</si>
  <si>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</si>
  <si>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</si>
  <si>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</si>
  <si>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</si>
  <si>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</si>
  <si>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</si>
  <si>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</si>
  <si>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</si>
  <si>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</si>
  <si>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</si>
  <si>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</si>
  <si>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</si>
  <si>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</si>
  <si>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</si>
  <si>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</si>
  <si>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</si>
  <si>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</si>
  <si>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</si>
  <si>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</si>
  <si>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</si>
  <si>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</si>
  <si>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</si>
  <si>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</si>
  <si>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</si>
  <si>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</si>
  <si>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</si>
  <si>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</si>
  <si>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</si>
  <si>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</si>
  <si>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</si>
  <si>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</si>
  <si>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</si>
  <si>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</si>
  <si>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</si>
  <si>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</si>
  <si>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</si>
  <si>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</si>
  <si>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</si>
  <si>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</si>
  <si>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</si>
  <si>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</si>
  <si>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</si>
  <si>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</si>
  <si>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</si>
  <si>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</si>
  <si>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</si>
  <si>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</si>
  <si>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</si>
  <si>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</si>
  <si>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</si>
  <si>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</si>
  <si>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</si>
  <si>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</si>
  <si>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</si>
  <si>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</si>
  <si>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</si>
  <si>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</si>
  <si>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</si>
  <si>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</si>
  <si>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</si>
  <si>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</si>
  <si>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</si>
  <si>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</si>
  <si>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</si>
  <si>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</si>
  <si>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</si>
  <si>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</si>
  <si>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</si>
  <si>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</si>
  <si>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</si>
  <si>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</si>
  <si>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</si>
  <si>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</si>
  <si>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</si>
  <si>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</si>
  <si>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</si>
  <si>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</si>
  <si>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</si>
  <si>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</si>
  <si>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</si>
  <si>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</si>
  <si>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</si>
  <si>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</si>
  <si>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</si>
  <si>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</si>
  <si>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</si>
  <si>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</si>
  <si>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</si>
  <si>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</si>
  <si>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</si>
  <si>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</si>
  <si>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</si>
  <si>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</si>
  <si>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</si>
  <si>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</si>
  <si>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</si>
  <si>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</si>
  <si>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</si>
  <si>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</si>
  <si>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</si>
  <si>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</si>
  <si>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</si>
  <si>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</si>
  <si>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</si>
  <si>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</si>
  <si>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</si>
  <si>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</si>
  <si>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</si>
  <si>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</si>
  <si>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</si>
  <si>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</si>
  <si>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</si>
  <si>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</si>
  <si>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</si>
  <si>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</si>
  <si>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</si>
  <si>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</si>
  <si>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</si>
  <si>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</si>
  <si>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</si>
  <si>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</si>
  <si>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</si>
  <si>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</si>
  <si>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</si>
  <si>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</si>
  <si>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</si>
  <si>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</si>
  <si>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</si>
  <si>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</si>
  <si>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</si>
  <si>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</si>
  <si>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</si>
  <si>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</si>
  <si>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</si>
  <si>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</si>
  <si>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</si>
  <si>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</si>
  <si>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</si>
  <si>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</si>
  <si>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</si>
  <si>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</si>
  <si>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</si>
  <si>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</si>
  <si>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</si>
  <si>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</si>
  <si>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</si>
  <si>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</si>
  <si>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</si>
  <si>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</si>
  <si>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</si>
  <si>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</si>
  <si>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</si>
  <si>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</si>
  <si>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</si>
  <si>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</si>
  <si>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</si>
  <si>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</si>
  <si>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</si>
  <si>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</si>
  <si>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</si>
  <si>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</si>
  <si>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</si>
  <si>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</si>
  <si>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</si>
  <si>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</si>
  <si>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</si>
  <si>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</si>
  <si>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</si>
  <si>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</si>
  <si>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</si>
  <si>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</si>
  <si>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</si>
  <si>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</si>
  <si>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</si>
  <si>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</si>
  <si>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</si>
  <si>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</si>
  <si>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</si>
  <si>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</si>
  <si>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</si>
  <si>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</si>
  <si>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</si>
  <si>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</si>
  <si>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</si>
  <si>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</si>
  <si>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</si>
  <si>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</si>
  <si>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</si>
  <si>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</si>
  <si>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</si>
  <si>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</si>
  <si>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</si>
  <si>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</si>
  <si>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</si>
  <si>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</si>
  <si>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</si>
  <si>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</si>
  <si>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</si>
  <si>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</si>
  <si>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</si>
  <si>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</si>
  <si>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</si>
  <si>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</si>
  <si>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</si>
  <si>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</si>
  <si>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</si>
  <si>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</si>
  <si>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</si>
  <si>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</si>
  <si>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</si>
  <si>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</si>
  <si>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</si>
  <si>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</si>
  <si>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</si>
  <si>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</si>
  <si>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</si>
  <si>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</si>
  <si>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</si>
  <si>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</si>
  <si>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</si>
  <si>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</si>
  <si>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</si>
  <si>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</si>
  <si>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</si>
  <si>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</si>
  <si>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</si>
  <si>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</si>
  <si>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</si>
  <si>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</si>
  <si>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</si>
  <si>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</si>
  <si>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</si>
  <si>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</si>
  <si>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</si>
  <si>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</si>
  <si>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</si>
  <si>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</si>
  <si>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</si>
  <si>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</si>
  <si>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</si>
  <si>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</si>
  <si>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</si>
  <si>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</si>
  <si>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</si>
  <si>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</si>
  <si>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</si>
  <si>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</si>
  <si>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</si>
  <si>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</si>
  <si>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</si>
  <si>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</si>
  <si>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</si>
  <si>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</si>
  <si>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</si>
  <si>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</si>
  <si>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</si>
  <si>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</si>
  <si>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</si>
  <si>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</si>
  <si>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</si>
  <si>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</si>
  <si>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</si>
  <si>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</si>
  <si>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</si>
  <si>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</si>
  <si>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</si>
  <si>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</si>
  <si>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</si>
  <si>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</si>
  <si>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</si>
  <si>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</si>
  <si>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</si>
  <si>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</si>
  <si>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</si>
  <si>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</si>
  <si>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</si>
  <si>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</si>
  <si>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</si>
  <si>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</si>
  <si>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</si>
  <si>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</si>
  <si>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</si>
  <si>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</si>
  <si>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</si>
  <si>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</si>
  <si>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</si>
  <si>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</si>
  <si>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</si>
  <si>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</si>
  <si>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</si>
  <si>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</si>
  <si>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</si>
  <si>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</si>
  <si>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</si>
  <si>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</si>
  <si>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</si>
  <si>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</si>
  <si>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</si>
  <si>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</si>
  <si>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</si>
  <si>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</si>
  <si>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</si>
  <si>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</si>
  <si>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</si>
  <si>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</si>
  <si>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</si>
  <si>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</si>
  <si>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</si>
  <si>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</si>
  <si>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</si>
  <si>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</si>
  <si>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</si>
  <si>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</si>
  <si>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</si>
  <si>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</si>
  <si>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</si>
  <si>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</si>
  <si>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</si>
  <si>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</si>
  <si>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</si>
  <si>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</si>
  <si>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</si>
  <si>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</si>
  <si>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</si>
  <si>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</si>
  <si>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</si>
  <si>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</si>
  <si>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</si>
  <si>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</si>
  <si>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</si>
  <si>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</si>
  <si>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</si>
  <si>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</si>
  <si>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</si>
  <si>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</si>
  <si>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</si>
  <si>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</si>
  <si>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</si>
  <si>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</si>
  <si>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</si>
  <si>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</si>
  <si>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</si>
  <si>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</si>
  <si>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</si>
  <si>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</si>
  <si>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</si>
  <si>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</si>
  <si>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</si>
  <si>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</si>
  <si>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</si>
  <si>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</si>
  <si>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</si>
  <si>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</si>
  <si>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</si>
  <si>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</si>
  <si>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</si>
  <si>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</si>
  <si>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</si>
  <si>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</si>
  <si>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</si>
  <si>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</si>
  <si>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</si>
  <si>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</si>
  <si>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</si>
  <si>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</si>
  <si>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</si>
  <si>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</si>
  <si>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</si>
  <si>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</si>
  <si>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</si>
  <si>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</si>
  <si>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</si>
  <si>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</si>
  <si>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</si>
  <si>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</si>
  <si>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</si>
  <si>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</si>
  <si>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</si>
  <si>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</si>
  <si>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</si>
  <si>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</si>
  <si>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</si>
  <si>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</si>
  <si>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</si>
  <si>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</si>
  <si>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</si>
  <si>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</si>
  <si>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</si>
  <si>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</si>
  <si>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</si>
  <si>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</si>
  <si>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</si>
  <si>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</si>
  <si>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</si>
  <si>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</si>
  <si>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</si>
  <si>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</si>
  <si>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</si>
  <si>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</si>
  <si>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</si>
  <si>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</si>
  <si>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</si>
  <si>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</si>
  <si>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</si>
  <si>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</si>
  <si>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</si>
  <si>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</si>
  <si>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</si>
  <si>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</si>
  <si>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</si>
  <si>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</si>
  <si>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</si>
  <si>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</si>
  <si>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</si>
  <si>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</si>
  <si>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</si>
  <si>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</si>
  <si>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</si>
  <si>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</si>
  <si>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</si>
  <si>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</si>
  <si>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</si>
  <si>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</si>
  <si>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</si>
  <si>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</si>
  <si>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</si>
  <si>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</si>
  <si>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</si>
  <si>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</si>
  <si>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</si>
  <si>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</si>
  <si>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</si>
  <si>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</si>
  <si>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</si>
  <si>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</si>
  <si>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</si>
  <si>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</si>
  <si>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</si>
  <si>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</si>
  <si>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</si>
  <si>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</si>
  <si>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</si>
  <si>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</si>
  <si>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</si>
  <si>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</si>
  <si>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</si>
  <si>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</si>
  <si>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</si>
  <si>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</si>
  <si>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</si>
  <si>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</si>
  <si>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</si>
  <si>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</si>
  <si>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</si>
  <si>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</si>
  <si>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</si>
  <si>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</si>
  <si>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</si>
  <si>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</si>
  <si>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</si>
  <si>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</si>
  <si>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</si>
  <si>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</si>
  <si>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</si>
  <si>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</si>
  <si>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</si>
  <si>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</si>
  <si>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</si>
  <si>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</si>
  <si>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</si>
  <si>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</si>
  <si>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</si>
  <si>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</si>
  <si>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</si>
  <si>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</si>
  <si>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</si>
  <si>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</si>
  <si>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</si>
  <si>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</si>
  <si>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</si>
  <si>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</si>
  <si>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</si>
  <si>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</si>
  <si>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</si>
  <si>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</si>
  <si>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</si>
  <si>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</si>
  <si>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</si>
  <si>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</si>
  <si>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</si>
  <si>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</si>
  <si>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</si>
  <si>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</si>
  <si>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</si>
  <si>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</si>
  <si>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</si>
  <si>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</si>
  <si>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</si>
  <si>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</si>
  <si>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</si>
  <si>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</si>
  <si>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</si>
  <si>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</si>
  <si>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</si>
  <si>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</si>
  <si>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</si>
  <si>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</si>
  <si>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</si>
  <si>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</si>
  <si>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</si>
  <si>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</si>
  <si>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</si>
  <si>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</si>
  <si>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</si>
  <si>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</si>
  <si>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</si>
  <si>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</si>
  <si>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</si>
  <si>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</si>
  <si>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</si>
  <si>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</si>
  <si>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</si>
  <si>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</si>
  <si>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</si>
  <si>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</si>
  <si>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</si>
  <si>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</si>
  <si>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</si>
  <si>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</si>
  <si>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</si>
  <si>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</si>
  <si>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</si>
  <si>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</si>
  <si>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</si>
  <si>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</si>
  <si>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</si>
  <si>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</si>
  <si>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</si>
  <si>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</si>
  <si>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</si>
  <si>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</si>
  <si>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</si>
  <si>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</si>
  <si>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</si>
  <si>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</si>
  <si>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</si>
  <si>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</si>
  <si>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</si>
  <si>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</si>
  <si>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</si>
  <si>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</si>
  <si>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</si>
  <si>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</si>
  <si>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</si>
  <si>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</si>
  <si>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</si>
  <si>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</si>
  <si>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</si>
  <si>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</si>
  <si>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</si>
  <si>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</si>
  <si>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</si>
  <si>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</si>
  <si>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</si>
  <si>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</si>
  <si>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</si>
  <si>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</si>
  <si>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</si>
  <si>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</si>
  <si>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</si>
  <si>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</si>
  <si>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</si>
  <si>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</si>
  <si>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</si>
  <si>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</si>
  <si>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</si>
  <si>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</si>
  <si>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</si>
  <si>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</si>
  <si>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</si>
  <si>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</si>
  <si>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</si>
  <si>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</si>
  <si>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</si>
  <si>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</si>
  <si>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</si>
  <si>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</si>
  <si>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</si>
  <si>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</si>
  <si>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</si>
  <si>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</si>
  <si>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</si>
  <si>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</si>
  <si>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</si>
  <si>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</si>
  <si>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</si>
  <si>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</si>
  <si>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</si>
  <si>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</si>
  <si>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</si>
  <si>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</si>
  <si>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</si>
  <si>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</si>
  <si>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</si>
  <si>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</si>
  <si>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</si>
  <si>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</si>
  <si>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</si>
  <si>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</si>
  <si>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</si>
  <si>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</si>
  <si>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</si>
  <si>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</si>
  <si>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</si>
  <si>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</si>
  <si>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</si>
  <si>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</si>
  <si>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</si>
  <si>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</si>
  <si>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</si>
  <si>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</si>
  <si>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</si>
  <si>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</si>
  <si>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</si>
  <si>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</si>
  <si>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</si>
  <si>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</si>
  <si>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</si>
  <si>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</si>
  <si>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</si>
  <si>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</si>
  <si>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</si>
  <si>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</si>
  <si>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</si>
  <si>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</si>
  <si>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</si>
  <si>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</si>
  <si>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</si>
  <si>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</si>
  <si>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</si>
  <si>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</si>
  <si>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</si>
  <si>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</si>
  <si>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</si>
  <si>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</si>
  <si>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</si>
  <si>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</si>
  <si>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</si>
  <si>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</si>
  <si>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</si>
  <si>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</si>
  <si>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</si>
  <si>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</si>
  <si>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</si>
  <si>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</si>
  <si>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</si>
  <si>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</si>
  <si>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</si>
  <si>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</si>
  <si>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</si>
  <si>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</si>
  <si>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</si>
  <si>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</si>
  <si>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</si>
  <si>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</si>
  <si>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</si>
  <si>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</si>
  <si>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</si>
  <si>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</si>
  <si>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</si>
  <si>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</si>
  <si>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</si>
  <si>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</si>
  <si>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</si>
  <si>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</si>
  <si>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</si>
  <si>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</si>
  <si>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</si>
  <si>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</si>
  <si>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</si>
  <si>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</si>
  <si>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</si>
  <si>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</si>
  <si>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</si>
  <si>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</si>
  <si>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</si>
  <si>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</si>
  <si>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</si>
  <si>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</si>
  <si>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</si>
  <si>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</si>
  <si>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</si>
  <si>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</si>
  <si>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</si>
  <si>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</si>
  <si>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</si>
  <si>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</si>
  <si>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</si>
  <si>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</si>
  <si>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</si>
  <si>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</si>
  <si>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</si>
  <si>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</si>
  <si>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</si>
  <si>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</si>
  <si>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</si>
  <si>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</si>
  <si>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</si>
  <si>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</si>
  <si>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</si>
  <si>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</si>
  <si>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</si>
  <si>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</si>
  <si>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</si>
  <si>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</si>
  <si>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</si>
  <si>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</si>
  <si>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</si>
  <si>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</si>
  <si>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</si>
  <si>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</si>
  <si>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</si>
  <si>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</si>
  <si>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</si>
  <si>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</si>
  <si>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</si>
  <si>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</si>
  <si>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</si>
  <si>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</si>
  <si>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</si>
  <si>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</si>
  <si>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</si>
  <si>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</si>
  <si>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</si>
  <si>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</si>
  <si>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</si>
  <si>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</si>
  <si>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</si>
  <si>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</si>
  <si>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</si>
  <si>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</si>
  <si>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</si>
  <si>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</si>
  <si>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</si>
  <si>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</si>
  <si>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</si>
  <si>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</si>
  <si>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</si>
  <si>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</si>
  <si>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</si>
  <si>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</si>
  <si>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</si>
  <si>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</si>
  <si>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</si>
  <si>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</si>
  <si>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</si>
  <si>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</si>
  <si>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</si>
  <si>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</si>
  <si>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</si>
  <si>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</si>
  <si>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</si>
  <si>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</si>
  <si>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</si>
  <si>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</si>
  <si>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</si>
  <si>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</si>
  <si>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</si>
  <si>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</si>
  <si>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</si>
  <si>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</si>
  <si>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</si>
  <si>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</si>
  <si>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</si>
  <si>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</si>
  <si>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</si>
  <si>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</si>
  <si>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</si>
  <si>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</si>
  <si>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</si>
  <si>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</si>
  <si>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</si>
  <si>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</si>
  <si>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</si>
  <si>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</si>
  <si>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</si>
  <si>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</si>
  <si>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</si>
  <si>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</si>
  <si>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</si>
  <si>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</si>
  <si>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</si>
  <si>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</si>
  <si>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</si>
  <si>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</si>
  <si>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</si>
  <si>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</si>
  <si>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</si>
  <si>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</si>
  <si>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</si>
  <si>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</si>
  <si>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</si>
  <si>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</si>
  <si>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</si>
  <si>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</si>
  <si>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</si>
  <si>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</si>
  <si>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</si>
  <si>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</si>
  <si>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</si>
  <si>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</si>
  <si>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</si>
  <si>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</si>
  <si>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</si>
  <si>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</si>
  <si>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</si>
  <si>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</si>
  <si>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</si>
  <si>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</si>
  <si>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</si>
  <si>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</si>
  <si>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</si>
  <si>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</si>
  <si>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</si>
  <si>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</si>
  <si>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</si>
  <si>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</si>
  <si>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</si>
  <si>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</si>
  <si>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</si>
  <si>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</si>
  <si>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</si>
  <si>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</si>
  <si>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</si>
  <si>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</si>
  <si>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</si>
  <si>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</si>
  <si>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</si>
  <si>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</si>
  <si>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</si>
  <si>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</si>
  <si>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</si>
  <si>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</si>
  <si>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</si>
  <si>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</si>
  <si>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</si>
  <si>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</si>
  <si>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</si>
  <si>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</si>
  <si>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</si>
  <si>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</si>
  <si>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</si>
  <si>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</si>
  <si>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</si>
  <si>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</si>
  <si>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</si>
  <si>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</si>
  <si>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</si>
  <si>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</si>
  <si>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</si>
  <si>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</si>
  <si>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</si>
  <si>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</si>
  <si>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</si>
  <si>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</si>
  <si>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</si>
  <si>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</si>
  <si>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</si>
  <si>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</si>
  <si>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</si>
  <si>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</si>
  <si>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</si>
  <si>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</si>
  <si>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</si>
  <si>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</si>
  <si>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</si>
  <si>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</si>
  <si>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</si>
  <si>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</si>
  <si>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</si>
  <si>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</si>
  <si>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</si>
  <si>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</si>
  <si>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</si>
  <si>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</si>
  <si>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</si>
  <si>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</si>
  <si>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</si>
  <si>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</si>
  <si>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</si>
  <si>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</si>
  <si>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</si>
  <si>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</si>
  <si>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</si>
  <si>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</si>
  <si>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</si>
  <si>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</si>
  <si>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</si>
  <si>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</si>
  <si>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</si>
  <si>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</si>
  <si>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</si>
  <si>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</si>
  <si>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</si>
  <si>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</si>
  <si>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</si>
  <si>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</si>
  <si>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</si>
  <si>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</si>
  <si>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</si>
  <si>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</si>
  <si>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</si>
  <si>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</si>
  <si>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</si>
  <si>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</si>
  <si>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</si>
  <si>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</si>
  <si>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</si>
  <si>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</si>
  <si>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</si>
  <si>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</si>
  <si>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</si>
  <si>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</si>
  <si>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</si>
  <si>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</si>
  <si>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</si>
  <si>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</si>
  <si>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</si>
  <si>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</si>
  <si>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</si>
  <si>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</si>
  <si>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</si>
  <si>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</si>
  <si>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</si>
  <si>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</si>
  <si>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</si>
  <si>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</si>
  <si>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</si>
  <si>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</si>
  <si>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</si>
  <si>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</si>
  <si>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</si>
  <si>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</si>
  <si>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</si>
  <si>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</si>
  <si>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</si>
  <si>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</si>
  <si>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</si>
  <si>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</si>
  <si>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</si>
  <si>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</si>
  <si>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</si>
  <si>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</si>
  <si>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</si>
  <si>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</si>
  <si>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</si>
  <si>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</si>
  <si>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</si>
  <si>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</si>
  <si>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</si>
  <si>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</si>
  <si>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</si>
  <si>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</si>
  <si>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</si>
  <si>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</si>
  <si>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</si>
  <si>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</si>
  <si>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</si>
  <si>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</si>
  <si>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</si>
  <si>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</si>
  <si>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</si>
  <si>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</si>
  <si>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</si>
  <si>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</si>
  <si>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</si>
  <si>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</si>
  <si>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</si>
  <si>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</si>
  <si>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</si>
  <si>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</si>
  <si>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</si>
  <si>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</si>
  <si>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</si>
  <si>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</si>
  <si>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</si>
  <si>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</si>
  <si>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</si>
  <si>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</si>
  <si>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</si>
  <si>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</si>
  <si>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</si>
  <si>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</si>
  <si>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</si>
  <si>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</si>
  <si>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</si>
  <si>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</si>
  <si>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</si>
  <si>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</si>
  <si>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</si>
  <si>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</si>
  <si>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</si>
  <si>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</si>
  <si>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</si>
  <si>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</si>
  <si>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</si>
  <si>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</si>
  <si>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</si>
  <si>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</si>
  <si>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</si>
  <si>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</si>
  <si>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</si>
  <si>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</si>
  <si>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</si>
  <si>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</si>
  <si>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</si>
  <si>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</si>
  <si>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</si>
  <si>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</si>
  <si>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</si>
  <si>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</si>
  <si>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</si>
  <si>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</si>
  <si>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</si>
  <si>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</si>
  <si>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</si>
  <si>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</si>
  <si>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</si>
  <si>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</si>
  <si>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</si>
  <si>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</si>
  <si>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</si>
  <si>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</si>
  <si>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</si>
  <si>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</si>
  <si>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</si>
  <si>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</si>
  <si>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</si>
  <si>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</si>
  <si>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</si>
  <si>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</si>
  <si>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</si>
  <si>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</si>
  <si>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</si>
  <si>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</si>
  <si>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</si>
  <si>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</si>
  <si>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</si>
  <si>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</si>
  <si>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</si>
  <si>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</si>
  <si>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</si>
  <si>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</si>
  <si>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</si>
  <si>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</si>
  <si>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</si>
  <si>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</si>
  <si>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</si>
  <si>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</si>
  <si>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</si>
  <si>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</si>
  <si>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</si>
  <si>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</si>
  <si>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</si>
  <si>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</si>
  <si>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</si>
  <si>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</si>
  <si>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</si>
  <si>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</si>
  <si>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</si>
  <si>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</si>
  <si>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</si>
  <si>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</si>
  <si>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</si>
  <si>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</si>
  <si>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</si>
  <si>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</si>
  <si>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</si>
  <si>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</si>
  <si>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</si>
  <si>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</si>
  <si>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</si>
  <si>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</si>
  <si>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</si>
  <si>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</si>
  <si>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</si>
  <si>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</si>
  <si>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</si>
  <si>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</si>
  <si>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</si>
  <si>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</si>
  <si>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</si>
  <si>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</si>
  <si>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</si>
  <si>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</si>
  <si>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</si>
  <si>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</si>
  <si>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</si>
  <si>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</si>
  <si>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</si>
  <si>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</si>
  <si>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</si>
  <si>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</si>
  <si>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</si>
  <si>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</si>
  <si>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</si>
  <si>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</si>
  <si>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</si>
  <si>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</si>
  <si>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</si>
  <si>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</si>
  <si>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</si>
  <si>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</si>
  <si>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</si>
  <si>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</si>
  <si>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</si>
  <si>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</si>
  <si>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</si>
  <si>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</si>
  <si>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</si>
  <si>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</si>
  <si>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</si>
  <si>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</si>
  <si>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</si>
  <si>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</si>
  <si>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</si>
  <si>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</si>
  <si>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</si>
  <si>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</si>
  <si>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</si>
  <si>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</si>
  <si>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</si>
  <si>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</si>
  <si>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</si>
  <si>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</si>
  <si>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</si>
  <si>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</si>
  <si>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</si>
  <si>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</si>
  <si>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</si>
  <si>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</si>
  <si>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</si>
  <si>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</si>
  <si>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</si>
  <si>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</si>
  <si>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</si>
  <si>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</si>
  <si>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</si>
  <si>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</si>
  <si>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</si>
  <si>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</si>
  <si>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</si>
  <si>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</si>
  <si>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</si>
  <si>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</si>
  <si>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</si>
  <si>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</si>
  <si>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</si>
  <si>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</si>
  <si>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</si>
  <si>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</si>
  <si>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</si>
  <si>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</si>
  <si>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</si>
  <si>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</si>
  <si>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</si>
  <si>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</si>
  <si>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</si>
  <si>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</si>
  <si>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</si>
  <si>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</si>
  <si>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</si>
  <si>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</si>
  <si>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</si>
  <si>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</si>
  <si>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</si>
  <si>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</si>
  <si>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</si>
  <si>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</si>
  <si>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</si>
  <si>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</si>
  <si>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</si>
  <si>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</si>
  <si>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</si>
  <si>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</si>
  <si>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</si>
  <si>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</si>
  <si>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</si>
  <si>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</si>
  <si>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</si>
  <si>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</si>
  <si>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</si>
  <si>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</si>
  <si>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</si>
  <si>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</si>
  <si>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</si>
  <si>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</si>
  <si>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</si>
  <si>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</si>
  <si>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</si>
  <si>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</si>
  <si>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</si>
  <si>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</si>
  <si>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</si>
  <si>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</si>
  <si>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</si>
  <si>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</si>
  <si>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</si>
  <si>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</si>
  <si>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</si>
  <si>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</si>
  <si>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</si>
  <si>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</si>
  <si>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</si>
  <si>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</si>
  <si>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</si>
  <si>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</si>
  <si>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</si>
  <si>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</si>
  <si>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</si>
  <si>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</si>
  <si>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</si>
  <si>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</si>
  <si>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</si>
  <si>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</si>
  <si>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</si>
  <si>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</si>
  <si>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</si>
  <si>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</si>
  <si>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</si>
  <si>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</si>
  <si>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</si>
  <si>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</si>
  <si>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</si>
  <si>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</si>
  <si>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</si>
  <si>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</si>
  <si>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</si>
  <si>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</si>
  <si>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</si>
  <si>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</si>
  <si>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</si>
  <si>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</si>
  <si>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</si>
  <si>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</si>
  <si>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</si>
  <si>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</si>
  <si>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</si>
  <si>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</si>
  <si>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</si>
  <si>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</si>
  <si>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</si>
  <si>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</si>
  <si>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</si>
  <si>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</si>
  <si>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</si>
  <si>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</si>
  <si>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</si>
  <si>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</si>
  <si>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</si>
  <si>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</si>
  <si>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</si>
  <si>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</si>
  <si>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</si>
  <si>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</si>
  <si>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</si>
  <si>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</si>
  <si>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</si>
  <si>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</si>
  <si>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</si>
  <si>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</si>
  <si>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</si>
  <si>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</si>
  <si>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</si>
  <si>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</si>
  <si>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</si>
  <si>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</si>
  <si>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</si>
  <si>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</si>
  <si>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</si>
  <si>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</si>
  <si>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</si>
  <si>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</si>
  <si>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</si>
  <si>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</si>
  <si>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</si>
  <si>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</si>
  <si>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</si>
  <si>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</si>
  <si>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</si>
  <si>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</si>
  <si>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</si>
  <si>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</si>
  <si>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</si>
  <si>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</si>
  <si>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</si>
  <si>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</si>
  <si>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</si>
  <si>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</si>
  <si>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</si>
  <si>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</si>
  <si>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</si>
  <si>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</si>
  <si>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</si>
  <si>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</si>
  <si>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</si>
  <si>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</si>
  <si>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</si>
  <si>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</si>
  <si>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</si>
  <si>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</si>
  <si>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</si>
  <si>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</si>
  <si>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</si>
  <si>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</si>
  <si>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</si>
  <si>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</si>
  <si>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</si>
  <si>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</si>
  <si>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</si>
  <si>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</si>
  <si>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</si>
  <si>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</si>
  <si>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</si>
  <si>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</si>
  <si>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</si>
  <si>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</si>
  <si>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</si>
  <si>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</si>
  <si>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</si>
  <si>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</si>
  <si>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</si>
  <si>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</si>
  <si>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</si>
  <si>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</si>
  <si>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</si>
  <si>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</si>
  <si>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</si>
  <si>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</si>
  <si>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</si>
  <si>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</si>
  <si>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</si>
  <si>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</si>
  <si>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</si>
  <si>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</si>
  <si>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</si>
  <si>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</si>
  <si>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</si>
  <si>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</si>
  <si>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</si>
  <si>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</si>
  <si>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</si>
  <si>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</si>
  <si>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</si>
  <si>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</si>
  <si>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</si>
  <si>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</si>
  <si>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</si>
  <si>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</si>
  <si>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</si>
  <si>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</si>
  <si>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</si>
  <si>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</si>
  <si>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</si>
  <si>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</si>
  <si>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</si>
  <si>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</si>
  <si>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</si>
  <si>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</si>
  <si>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</si>
  <si>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</si>
  <si>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</si>
  <si>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</si>
  <si>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</si>
  <si>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</si>
  <si>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</si>
  <si>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</si>
  <si>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</si>
  <si>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</si>
  <si>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</si>
  <si>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</si>
  <si>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</si>
  <si>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</si>
  <si>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</si>
  <si>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</si>
  <si>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</si>
  <si>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</si>
  <si>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</si>
  <si>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</si>
  <si>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</si>
  <si>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</si>
  <si>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</si>
  <si>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</si>
  <si>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</si>
  <si>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</si>
  <si>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</si>
  <si>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</si>
  <si>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</si>
  <si>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</si>
  <si>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</si>
  <si>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</si>
  <si>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</si>
  <si>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</si>
  <si>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</si>
  <si>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</si>
  <si>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</si>
  <si>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</si>
  <si>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</si>
  <si>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</si>
  <si>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</si>
  <si>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</si>
  <si>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</si>
  <si>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</si>
  <si>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</si>
  <si>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</si>
  <si>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</si>
  <si>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</si>
  <si>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</si>
  <si>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</si>
  <si>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</si>
  <si>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</si>
  <si>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</si>
  <si>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</si>
  <si>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</si>
  <si>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</si>
  <si>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</si>
  <si>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</si>
  <si>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</si>
  <si>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</si>
  <si>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</si>
  <si>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</si>
  <si>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</si>
  <si>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</si>
  <si>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</si>
  <si>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</si>
  <si>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</si>
  <si>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</si>
  <si>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</si>
  <si>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</si>
  <si>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</si>
  <si>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</si>
  <si>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</si>
  <si>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</si>
  <si>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</si>
  <si>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</si>
  <si>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</si>
  <si>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</si>
  <si>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</si>
  <si>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</si>
  <si>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</si>
  <si>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</si>
  <si>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</si>
  <si>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</si>
  <si>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</si>
  <si>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</si>
  <si>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</si>
  <si>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</si>
  <si>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</si>
  <si>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</si>
  <si>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</si>
  <si>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</si>
  <si>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</si>
  <si>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</si>
  <si>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</si>
  <si>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</si>
  <si>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</si>
  <si>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</si>
  <si>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</si>
  <si>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</si>
  <si>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</si>
  <si>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</si>
  <si>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</si>
  <si>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</si>
  <si>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</si>
  <si>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</si>
  <si>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</si>
  <si>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</si>
  <si>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</si>
  <si>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</si>
  <si>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</si>
  <si>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</si>
  <si>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</si>
  <si>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</si>
  <si>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</si>
  <si>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</si>
  <si>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</si>
  <si>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</si>
  <si>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</si>
  <si>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</si>
  <si>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</si>
  <si>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</si>
  <si>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</si>
  <si>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</si>
  <si>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</si>
  <si>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</si>
  <si>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</si>
  <si>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</si>
  <si>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</si>
  <si>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</si>
  <si>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</si>
  <si>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</si>
  <si>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</si>
  <si>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</si>
  <si>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</si>
  <si>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</si>
  <si>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</si>
  <si>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</si>
  <si>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</si>
  <si>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</si>
  <si>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</si>
  <si>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</si>
  <si>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</si>
  <si>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</si>
  <si>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</si>
  <si>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</si>
  <si>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</si>
  <si>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</si>
  <si>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</si>
  <si>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</si>
  <si>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</si>
  <si>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</si>
  <si>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</si>
  <si>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</si>
  <si>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</si>
  <si>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</si>
  <si>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</si>
  <si>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</si>
  <si>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</si>
  <si>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</si>
  <si>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</si>
  <si>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</si>
  <si>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</si>
  <si>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</si>
  <si>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</si>
  <si>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</si>
  <si>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</si>
  <si>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</si>
  <si>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</si>
  <si>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</si>
  <si>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</si>
  <si>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</si>
  <si>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</si>
  <si>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</si>
  <si>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</si>
  <si>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</si>
  <si>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</si>
  <si>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</si>
  <si>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</si>
  <si>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</si>
  <si>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</si>
  <si>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</si>
  <si>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</si>
  <si>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</si>
  <si>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</si>
  <si>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</si>
  <si>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</si>
  <si>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</si>
  <si>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</si>
  <si>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</si>
  <si>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</si>
  <si>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</si>
  <si>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</si>
  <si>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</si>
  <si>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</si>
  <si>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</si>
  <si>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</si>
  <si>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</si>
  <si>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</si>
  <si>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</si>
  <si>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</si>
  <si>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</si>
  <si>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</si>
  <si>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</si>
  <si>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</si>
  <si>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</si>
  <si>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</si>
  <si>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</si>
  <si>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</si>
  <si>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</si>
  <si>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</si>
  <si>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</si>
  <si>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</si>
  <si>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</si>
  <si>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</si>
  <si>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</si>
  <si>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</si>
  <si>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</si>
  <si>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</si>
  <si>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</si>
  <si>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</si>
  <si>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</si>
  <si>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</si>
  <si>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</si>
  <si>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</si>
  <si>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</si>
  <si>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</si>
  <si>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</si>
  <si>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</si>
  <si>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</si>
  <si>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</si>
  <si>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</si>
  <si>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</si>
  <si>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</si>
  <si>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</si>
  <si>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</si>
  <si>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</si>
  <si>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</si>
  <si>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</si>
  <si>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</si>
  <si>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</si>
  <si>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</si>
  <si>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</si>
  <si>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</si>
  <si>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</si>
  <si>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</si>
  <si>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</si>
  <si>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</si>
  <si>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</si>
  <si>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</si>
  <si>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</si>
  <si>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</si>
  <si>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</si>
  <si>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</si>
  <si>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</si>
  <si>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</si>
  <si>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</si>
  <si>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</si>
  <si>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</si>
  <si>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</si>
  <si>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</si>
  <si>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</si>
  <si>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</si>
  <si>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</si>
  <si>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</si>
  <si>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</si>
  <si>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</si>
  <si>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</si>
  <si>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</si>
  <si>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</si>
  <si>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</si>
  <si>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</si>
  <si>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</si>
  <si>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</si>
  <si>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</si>
  <si>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</si>
  <si>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</si>
  <si>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</si>
  <si>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</si>
  <si>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</si>
  <si>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</si>
  <si>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</si>
  <si>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</si>
  <si>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</si>
  <si>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</si>
  <si>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</si>
  <si>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</si>
  <si>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</si>
  <si>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</si>
  <si>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</si>
  <si>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</si>
  <si>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</si>
  <si>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</si>
  <si>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</si>
  <si>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</si>
  <si>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</si>
  <si>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</si>
  <si>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</si>
  <si>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</si>
  <si>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</si>
  <si>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</si>
  <si>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</si>
  <si>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</si>
  <si>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</si>
  <si>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</si>
  <si>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</si>
  <si>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</si>
  <si>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</si>
  <si>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</si>
  <si>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</si>
  <si>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</si>
  <si>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</si>
  <si>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</si>
  <si>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</si>
  <si>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</si>
  <si>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</si>
  <si>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</si>
  <si>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</si>
  <si>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</si>
  <si>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</si>
  <si>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</si>
  <si>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</si>
  <si>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</si>
  <si>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</si>
  <si>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</si>
  <si>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</si>
  <si>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</si>
  <si>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</si>
  <si>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</si>
  <si>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</si>
  <si>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</si>
  <si>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</si>
  <si>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</si>
  <si>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</si>
  <si>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</si>
  <si>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</si>
  <si>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</si>
  <si>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</si>
  <si>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</si>
  <si>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</si>
  <si>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</si>
  <si>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</si>
  <si>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</si>
  <si>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</si>
  <si>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</si>
  <si>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</si>
  <si>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</si>
  <si>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</si>
  <si>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</si>
  <si>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</si>
  <si>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</si>
  <si>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</si>
  <si>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</si>
  <si>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</si>
  <si>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</si>
  <si>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</si>
  <si>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</si>
  <si>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</si>
  <si>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</si>
  <si>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</si>
  <si>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</si>
  <si>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</si>
  <si>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</si>
  <si>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</si>
  <si>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</si>
  <si>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</si>
  <si>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</si>
  <si>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</si>
  <si>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</si>
  <si>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</si>
  <si>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</si>
  <si>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</si>
  <si>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</si>
  <si>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</si>
  <si>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</si>
  <si>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</si>
  <si>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</si>
  <si>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</si>
  <si>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</si>
  <si>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</si>
  <si>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</si>
  <si>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</si>
  <si>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</si>
  <si>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</si>
  <si>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</si>
  <si>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</si>
  <si>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</si>
  <si>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</si>
  <si>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</si>
  <si>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</si>
  <si>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</si>
  <si>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</si>
  <si>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</si>
  <si>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</si>
  <si>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</si>
  <si>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</si>
  <si>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</si>
  <si>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</si>
  <si>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</si>
  <si>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</si>
  <si>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</si>
  <si>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</si>
  <si>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</si>
  <si>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</si>
  <si>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</si>
  <si>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</si>
  <si>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</si>
  <si>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</si>
  <si>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</si>
  <si>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</si>
  <si>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</si>
  <si>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</si>
  <si>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</si>
  <si>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</si>
  <si>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</si>
  <si>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</si>
  <si>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</si>
  <si>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</si>
  <si>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</si>
  <si>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</si>
  <si>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</si>
  <si>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</si>
  <si>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</si>
  <si>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</si>
  <si>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</si>
  <si>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</si>
  <si>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</si>
  <si>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</si>
  <si>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</si>
  <si>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</si>
  <si>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</si>
  <si>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</si>
  <si>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</si>
  <si>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</si>
  <si>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</si>
  <si>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</si>
  <si>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</si>
  <si>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</si>
  <si>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</si>
  <si>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</si>
  <si>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</si>
  <si>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</si>
  <si>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</si>
  <si>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</si>
  <si>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</si>
  <si>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</si>
  <si>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</si>
  <si>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</si>
  <si>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</si>
  <si>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</si>
  <si>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</si>
  <si>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</si>
  <si>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</si>
  <si>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</si>
  <si>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</si>
  <si>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</si>
  <si>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</si>
  <si>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</si>
  <si>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</si>
  <si>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</si>
  <si>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</si>
  <si>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</si>
  <si>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</si>
  <si>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</si>
  <si>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</si>
  <si>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</si>
  <si>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</si>
  <si>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</si>
  <si>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</si>
  <si>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</si>
  <si>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</si>
  <si>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</si>
  <si>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</si>
  <si>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</si>
  <si>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</si>
  <si>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</si>
  <si>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</si>
  <si>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</si>
  <si>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</si>
  <si>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</si>
  <si>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</si>
  <si>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</si>
  <si>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</si>
  <si>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</si>
  <si>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</si>
  <si>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</si>
  <si>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</si>
  <si>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</si>
  <si>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</si>
  <si>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</si>
  <si>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</si>
  <si>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</si>
  <si>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</si>
  <si>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</si>
  <si>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</si>
  <si>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</si>
  <si>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</si>
  <si>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</si>
  <si>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</si>
  <si>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</si>
  <si>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</si>
  <si>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</si>
  <si>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</si>
  <si>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</si>
  <si>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</si>
  <si>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</si>
  <si>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</si>
  <si>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</si>
  <si>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</si>
  <si>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</si>
  <si>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</si>
  <si>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</si>
  <si>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</si>
  <si>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</si>
  <si>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</si>
  <si>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</si>
  <si>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</si>
  <si>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</si>
  <si>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</si>
  <si>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</si>
  <si>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</si>
  <si>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</si>
  <si>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</si>
  <si>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</si>
  <si>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</si>
  <si>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</si>
  <si>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</si>
  <si>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</si>
  <si>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</si>
  <si>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</si>
  <si>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</si>
  <si>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</si>
  <si>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</si>
  <si>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</si>
  <si>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</si>
  <si>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</si>
  <si>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</si>
  <si>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</si>
  <si>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</si>
  <si>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</si>
  <si>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</si>
  <si>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</si>
  <si>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</si>
  <si>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</si>
  <si>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</si>
  <si>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</si>
  <si>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</si>
  <si>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</si>
  <si>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</si>
  <si>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</si>
  <si>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</si>
  <si>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</si>
  <si>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</si>
  <si>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</si>
  <si>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</si>
  <si>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</si>
  <si>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</si>
  <si>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</si>
  <si>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</si>
  <si>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</si>
  <si>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</si>
  <si>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</si>
  <si>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</si>
  <si>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</si>
  <si>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</si>
  <si>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</si>
  <si>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</si>
  <si>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</si>
  <si>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</si>
  <si>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</si>
  <si>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</si>
  <si>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</si>
  <si>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</si>
  <si>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</si>
  <si>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</si>
  <si>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</si>
  <si>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</si>
  <si>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</si>
  <si>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</si>
  <si>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</si>
  <si>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</si>
  <si>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</si>
  <si>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</si>
  <si>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</si>
  <si>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</si>
  <si>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</si>
  <si>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</si>
  <si>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</si>
  <si>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</si>
  <si>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</si>
  <si>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</si>
  <si>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</si>
  <si>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</si>
  <si>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</si>
  <si>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</si>
  <si>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</si>
  <si>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</si>
  <si>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</si>
  <si>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</si>
  <si>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</si>
  <si>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</si>
  <si>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</si>
  <si>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</si>
  <si>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</si>
  <si>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</si>
  <si>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</si>
  <si>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</si>
  <si>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</si>
  <si>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</si>
  <si>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</si>
  <si>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</si>
  <si>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</si>
  <si>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</si>
  <si>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</si>
  <si>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</si>
  <si>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</si>
  <si>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</si>
  <si>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</si>
  <si>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</si>
  <si>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</si>
  <si>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</si>
  <si>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</si>
  <si>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</si>
  <si>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</si>
  <si>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</si>
  <si>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</si>
  <si>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</si>
  <si>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</si>
  <si>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</si>
  <si>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</si>
  <si>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</si>
  <si>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</si>
  <si>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</si>
  <si>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</si>
  <si>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</si>
  <si>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</si>
  <si>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</si>
  <si>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</si>
  <si>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</si>
  <si>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</si>
  <si>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</si>
  <si>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</si>
  <si>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</si>
  <si>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</si>
  <si>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</si>
  <si>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</si>
  <si>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</si>
  <si>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</si>
  <si>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</si>
  <si>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</si>
  <si>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</si>
  <si>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</si>
  <si>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</si>
  <si>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</si>
  <si>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</si>
  <si>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</si>
  <si>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</si>
  <si>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</si>
  <si>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</si>
  <si>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</si>
  <si>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</si>
  <si>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</si>
  <si>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</si>
  <si>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</si>
  <si>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</si>
  <si>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</si>
  <si>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</si>
  <si>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</si>
  <si>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</si>
  <si>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</si>
  <si>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</si>
  <si>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</si>
  <si>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</si>
  <si>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</si>
  <si>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</si>
  <si>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</si>
  <si>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</si>
  <si>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</si>
  <si>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</si>
  <si>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</si>
  <si>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</si>
  <si>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</si>
  <si>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</si>
  <si>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</si>
  <si>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</si>
  <si>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</si>
  <si>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</si>
  <si>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</si>
  <si>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</si>
  <si>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</si>
  <si>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</si>
  <si>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</si>
  <si>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</si>
  <si>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</si>
  <si>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</si>
  <si>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</si>
  <si>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</si>
  <si>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</si>
  <si>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</si>
  <si>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</si>
  <si>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</si>
  <si>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</si>
  <si>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</si>
  <si>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</si>
  <si>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</si>
  <si>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</si>
  <si>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</si>
  <si>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</si>
  <si>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</si>
  <si>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</si>
  <si>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</si>
  <si>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</si>
  <si>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</si>
  <si>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</si>
  <si>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</si>
  <si>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</si>
  <si>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</si>
  <si>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</si>
  <si>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</si>
  <si>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</si>
  <si>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</si>
  <si>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</si>
  <si>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</si>
  <si>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</si>
  <si>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</si>
  <si>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</si>
  <si>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</si>
  <si>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</si>
  <si>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</si>
  <si>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</si>
  <si>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</si>
  <si>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</si>
  <si>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</si>
  <si>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</si>
  <si>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</si>
  <si>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</si>
  <si>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</si>
  <si>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</si>
  <si>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</si>
  <si>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</si>
  <si>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</si>
  <si>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</si>
  <si>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</si>
  <si>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</si>
  <si>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</si>
  <si>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</si>
  <si>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</si>
  <si>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</si>
  <si>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</si>
  <si>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</si>
  <si>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</si>
  <si>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</si>
  <si>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</si>
  <si>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</si>
  <si>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</si>
  <si>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</si>
  <si>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</si>
  <si>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</si>
  <si>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</si>
  <si>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</si>
  <si>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</si>
  <si>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</si>
  <si>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</si>
  <si>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</si>
  <si>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</si>
  <si>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</si>
  <si>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</si>
  <si>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</si>
  <si>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</si>
  <si>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</si>
  <si>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</si>
  <si>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</si>
  <si>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</si>
  <si>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</si>
  <si>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</si>
  <si>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</si>
  <si>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</si>
  <si>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</si>
  <si>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</si>
  <si>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</si>
  <si>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</si>
  <si>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</si>
  <si>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</si>
  <si>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</si>
  <si>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</si>
  <si>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</si>
  <si>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</si>
  <si>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</si>
  <si>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</si>
  <si>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</si>
  <si>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</si>
  <si>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</si>
  <si>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</si>
  <si>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</si>
  <si>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</si>
  <si>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</si>
  <si>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</si>
  <si>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</si>
  <si>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</si>
  <si>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</si>
  <si>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</si>
  <si>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</si>
  <si>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</si>
  <si>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</si>
  <si>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</si>
  <si>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</si>
  <si>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</si>
  <si>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</si>
  <si>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</si>
  <si>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</si>
  <si>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</si>
  <si>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</si>
  <si>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</si>
  <si>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</si>
  <si>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</si>
  <si>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</si>
  <si>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</si>
  <si>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</si>
  <si>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</si>
  <si>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</si>
  <si>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</si>
  <si>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</si>
  <si>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</si>
  <si>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</si>
  <si>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</si>
  <si>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</si>
  <si>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</si>
  <si>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</si>
  <si>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</si>
  <si>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</si>
  <si>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</si>
  <si>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</si>
  <si>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</si>
  <si>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</si>
  <si>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</si>
  <si>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</si>
  <si>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</si>
  <si>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</si>
  <si>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</si>
  <si>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</si>
  <si>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</si>
  <si>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</si>
  <si>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</si>
  <si>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</si>
  <si>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</si>
  <si>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</si>
  <si>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</si>
  <si>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</si>
  <si>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</si>
  <si>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</si>
  <si>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</si>
  <si>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</si>
  <si>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</si>
  <si>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</si>
  <si>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</si>
  <si>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</si>
  <si>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</si>
  <si>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</si>
  <si>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</si>
  <si>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</si>
  <si>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</si>
  <si>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</si>
  <si>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</si>
  <si>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</si>
  <si>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</si>
  <si>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</si>
  <si>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</si>
  <si>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</si>
  <si>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</si>
  <si>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</si>
  <si>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</si>
  <si>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</si>
  <si>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</si>
  <si>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</si>
  <si>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</si>
  <si>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</si>
  <si>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</si>
  <si>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</si>
  <si>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</si>
  <si>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</si>
  <si>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</si>
  <si>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</si>
  <si>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</si>
  <si>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</si>
  <si>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</si>
  <si>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</si>
  <si>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</si>
  <si>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</si>
  <si>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</si>
  <si>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</si>
  <si>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</si>
  <si>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</si>
  <si>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</si>
  <si>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</si>
  <si>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</si>
  <si>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</si>
  <si>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</si>
  <si>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</si>
  <si>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</si>
  <si>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</si>
  <si>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</si>
  <si>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</si>
  <si>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</si>
  <si>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</si>
  <si>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</si>
  <si>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</si>
  <si>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</si>
  <si>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</si>
  <si>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</si>
  <si>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</si>
  <si>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</si>
  <si>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</si>
  <si>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</si>
  <si>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</si>
  <si>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</si>
  <si>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</si>
  <si>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</si>
  <si>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</si>
  <si>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</si>
  <si>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</si>
  <si>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</si>
  <si>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</si>
  <si>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</si>
  <si>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</si>
  <si>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</si>
  <si>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</si>
  <si>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</si>
  <si>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</si>
  <si>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</si>
  <si>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</si>
  <si>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</si>
  <si>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</si>
  <si>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</si>
  <si>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</si>
  <si>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</si>
  <si>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</si>
  <si>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</si>
  <si>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</si>
  <si>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</si>
  <si>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</si>
  <si>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</si>
  <si>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</si>
  <si>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</si>
  <si>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</si>
  <si>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</si>
  <si>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</si>
  <si>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</si>
  <si>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</si>
  <si>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</si>
  <si>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</si>
  <si>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</si>
  <si>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</si>
  <si>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</si>
  <si>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</si>
  <si>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</si>
  <si>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</si>
  <si>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</si>
  <si>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</si>
  <si>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</si>
  <si>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</si>
  <si>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</si>
  <si>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</si>
  <si>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</si>
  <si>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</si>
  <si>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</si>
  <si>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</si>
  <si>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</si>
  <si>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</si>
  <si>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</si>
  <si>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</si>
  <si>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</si>
  <si>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</si>
  <si>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</si>
  <si>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</si>
  <si>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</si>
  <si>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</si>
  <si>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</si>
  <si>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</si>
  <si>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</si>
  <si>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</si>
  <si>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</si>
  <si>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</si>
  <si>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</si>
  <si>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</si>
  <si>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</si>
  <si>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</si>
  <si>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</si>
  <si>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</si>
  <si>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</si>
  <si>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</si>
  <si>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</si>
  <si>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</si>
  <si>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</si>
  <si>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</si>
  <si>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</si>
  <si>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</si>
  <si>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</si>
  <si>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</si>
  <si>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</si>
  <si>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</si>
  <si>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</si>
  <si>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</si>
  <si>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</si>
  <si>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</si>
  <si>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</si>
  <si>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</si>
  <si>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</si>
  <si>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</si>
  <si>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</si>
  <si>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</si>
  <si>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</si>
  <si>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</si>
  <si>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</si>
  <si>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</si>
  <si>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</si>
  <si>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</si>
  <si>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</si>
  <si>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</si>
  <si>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</si>
  <si>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</si>
  <si>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</si>
  <si>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</si>
  <si>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</si>
  <si>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</si>
  <si>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</si>
  <si>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</si>
  <si>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</si>
  <si>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</si>
  <si>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</si>
  <si>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</si>
  <si>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</si>
  <si>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</si>
  <si>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</si>
  <si>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</si>
  <si>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</si>
  <si>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</si>
  <si>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</si>
  <si>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</si>
  <si>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</si>
  <si>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</si>
  <si>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</si>
  <si>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</si>
  <si>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</si>
  <si>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</si>
  <si>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</si>
  <si>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</si>
  <si>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</si>
  <si>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</si>
  <si>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</si>
  <si>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</si>
  <si>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</si>
  <si>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</si>
  <si>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</si>
  <si>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</si>
  <si>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</si>
  <si>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</si>
  <si>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</si>
  <si>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</si>
  <si>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</si>
  <si>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</si>
  <si>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</si>
  <si>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</si>
  <si>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</si>
  <si>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</si>
  <si>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</si>
  <si>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</si>
  <si>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</si>
  <si>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</si>
  <si>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</si>
  <si>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</si>
  <si>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</si>
  <si>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</si>
  <si>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</si>
  <si>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</si>
  <si>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</si>
  <si>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</si>
  <si>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</si>
  <si>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</si>
  <si>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</si>
  <si>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</si>
  <si>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</si>
  <si>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</si>
  <si>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</si>
  <si>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</si>
  <si>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</si>
  <si>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</si>
  <si>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</si>
  <si>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</si>
  <si>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</si>
  <si>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</si>
  <si>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</si>
  <si>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</si>
  <si>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</si>
  <si>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</si>
  <si>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</si>
  <si>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</si>
  <si>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</si>
  <si>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</si>
  <si>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</si>
  <si>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</si>
  <si>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</si>
  <si>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</si>
  <si>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</si>
  <si>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</si>
  <si>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</si>
  <si>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</si>
  <si>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</si>
  <si>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</si>
  <si>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</si>
  <si>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</si>
  <si>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</si>
  <si>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</si>
  <si>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</si>
  <si>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</si>
  <si>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</si>
  <si>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</si>
  <si>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</si>
  <si>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</si>
  <si>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</si>
  <si>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</si>
  <si>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</si>
  <si>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</si>
  <si>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</si>
  <si>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</si>
  <si>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</si>
  <si>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</si>
  <si>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</si>
  <si>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</si>
  <si>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</si>
  <si>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</si>
  <si>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</si>
  <si>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</si>
  <si>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</si>
  <si>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</si>
  <si>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</si>
  <si>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</si>
  <si>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</si>
  <si>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</si>
  <si>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</si>
  <si>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</si>
  <si>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</si>
  <si>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</si>
  <si>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</si>
  <si>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</si>
  <si>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</si>
  <si>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</si>
  <si>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</si>
  <si>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</si>
  <si>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</si>
  <si>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</si>
  <si>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</si>
  <si>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</si>
  <si>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</si>
  <si>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</si>
  <si>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</si>
  <si>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</si>
  <si>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</si>
  <si>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</si>
  <si>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</si>
  <si>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</si>
  <si>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</si>
  <si>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</si>
  <si>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</si>
  <si>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</si>
  <si>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</si>
  <si>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</si>
  <si>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</si>
  <si>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</si>
  <si>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</si>
  <si>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</si>
  <si>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</si>
  <si>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</si>
  <si>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</si>
  <si>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</si>
  <si>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</si>
  <si>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</si>
  <si>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</si>
  <si>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</si>
  <si>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</si>
  <si>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</si>
  <si>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</si>
  <si>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</si>
  <si>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</si>
  <si>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</si>
  <si>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</si>
  <si>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</si>
  <si>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</si>
  <si>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</si>
  <si>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</si>
  <si>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</si>
  <si>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</si>
  <si>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</si>
  <si>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</si>
  <si>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</si>
  <si>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</si>
  <si>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</si>
  <si>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</si>
  <si>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</si>
  <si>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</si>
  <si>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</si>
  <si>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</si>
  <si>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</si>
  <si>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</si>
  <si>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</si>
  <si>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</si>
  <si>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</si>
  <si>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</si>
  <si>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</si>
  <si>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</si>
  <si>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</si>
  <si>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</si>
  <si>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</si>
  <si>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</si>
  <si>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</si>
  <si>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</si>
  <si>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</si>
  <si>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</si>
  <si>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</si>
  <si>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</si>
  <si>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</si>
  <si>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</si>
  <si>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</si>
  <si>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</si>
  <si>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</si>
  <si>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</si>
  <si>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</si>
  <si>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</si>
  <si>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</si>
  <si>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</si>
  <si>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</si>
  <si>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</si>
  <si>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</si>
  <si>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</si>
  <si>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</si>
  <si>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</si>
  <si>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</si>
  <si>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</si>
  <si>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</si>
  <si>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</si>
  <si>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</si>
  <si>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</si>
  <si>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</si>
  <si>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</si>
  <si>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</si>
  <si>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</si>
  <si>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</si>
  <si>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</si>
  <si>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</si>
  <si>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</si>
  <si>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</si>
  <si>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</si>
  <si>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</si>
  <si>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</si>
  <si>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</si>
  <si>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</si>
  <si>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</si>
  <si>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</si>
  <si>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</si>
  <si>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</si>
  <si>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</si>
  <si>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</si>
  <si>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</si>
  <si>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</si>
  <si>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</si>
  <si>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</si>
  <si>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</si>
  <si>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</si>
  <si>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</si>
  <si>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</si>
  <si>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</si>
  <si>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</si>
  <si>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</si>
  <si>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</si>
  <si>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</si>
  <si>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</si>
  <si>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</si>
  <si>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</si>
  <si>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</si>
  <si>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</si>
  <si>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</si>
  <si>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</si>
  <si>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</si>
  <si>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</si>
  <si>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</si>
  <si>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</si>
  <si>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</si>
  <si>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</si>
  <si>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</si>
  <si>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</si>
  <si>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</si>
  <si>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</si>
  <si>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</si>
  <si>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</si>
  <si>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</si>
  <si>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</si>
  <si>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</si>
  <si>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</si>
  <si>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</si>
  <si>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</si>
  <si>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</si>
  <si>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</si>
  <si>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</si>
  <si>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</si>
  <si>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</si>
  <si>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</si>
  <si>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</si>
  <si>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</si>
  <si>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</si>
  <si>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</si>
  <si>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</si>
  <si>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</si>
  <si>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</si>
  <si>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</si>
  <si>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</si>
  <si>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</si>
  <si>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</si>
  <si>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</si>
  <si>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</si>
  <si>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</si>
  <si>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</si>
  <si>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</si>
  <si>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</si>
  <si>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</si>
  <si>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</si>
  <si>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</si>
  <si>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</si>
  <si>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</si>
  <si>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</si>
  <si>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</si>
  <si>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</si>
  <si>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</si>
  <si>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</si>
  <si>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</si>
  <si>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</si>
  <si>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</si>
  <si>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</si>
  <si>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</si>
  <si>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</si>
  <si>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</si>
  <si>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</si>
  <si>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</si>
  <si>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</si>
  <si>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</si>
  <si>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</si>
  <si>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</si>
  <si>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</si>
  <si>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</si>
  <si>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</si>
  <si>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</si>
  <si>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</si>
  <si>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</si>
  <si>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</si>
  <si>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</si>
  <si>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</si>
  <si>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</si>
  <si>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</si>
  <si>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</si>
  <si>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</si>
  <si>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</si>
  <si>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</si>
  <si>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</si>
  <si>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</si>
  <si>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</si>
  <si>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</si>
  <si>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</si>
  <si>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</si>
  <si>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</si>
  <si>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</si>
  <si>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</si>
  <si>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</si>
  <si>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</si>
  <si>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</si>
  <si>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</si>
  <si>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</si>
  <si>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</si>
  <si>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</si>
  <si>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</si>
  <si>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</si>
  <si>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</si>
  <si>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</si>
  <si>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</si>
  <si>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</si>
  <si>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</si>
  <si>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</si>
  <si>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</si>
  <si>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</si>
  <si>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</si>
  <si>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</si>
  <si>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</si>
  <si>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</si>
  <si>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</si>
  <si>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</si>
  <si>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</si>
  <si>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</si>
  <si>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</si>
  <si>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</si>
  <si>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</si>
  <si>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</si>
  <si>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</si>
  <si>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</si>
  <si>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</si>
  <si>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</si>
  <si>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</si>
  <si>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</si>
  <si>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</si>
  <si>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</si>
  <si>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</si>
  <si>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</si>
  <si>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</si>
  <si>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</si>
  <si>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</si>
  <si>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</si>
  <si>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</si>
  <si>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</si>
  <si>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</si>
  <si>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</si>
  <si>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</si>
  <si>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</si>
  <si>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</si>
  <si>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</si>
  <si>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</si>
  <si>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</si>
  <si>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</si>
  <si>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</si>
  <si>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</si>
  <si>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</si>
  <si>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</si>
  <si>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</si>
  <si>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</si>
  <si>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</si>
  <si>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</si>
  <si>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</si>
  <si>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</si>
  <si>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</si>
  <si>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</si>
  <si>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</si>
  <si>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</si>
  <si>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</si>
  <si>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</si>
  <si>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</si>
  <si>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</si>
  <si>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</si>
  <si>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</si>
  <si>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</si>
  <si>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</si>
  <si>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</si>
  <si>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</si>
  <si>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</si>
  <si>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</si>
  <si>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</si>
  <si>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</si>
  <si>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</si>
  <si>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</si>
  <si>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</si>
  <si>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</si>
  <si>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</si>
  <si>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</si>
  <si>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</si>
  <si>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</si>
  <si>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</si>
  <si>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</si>
  <si>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</si>
  <si>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</si>
  <si>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</si>
  <si>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</si>
  <si>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</si>
  <si>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</si>
  <si>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</si>
  <si>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</si>
  <si>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</si>
  <si>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</si>
  <si>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</si>
  <si>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</si>
  <si>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</si>
  <si>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</si>
  <si>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</si>
  <si>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</si>
  <si>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</si>
  <si>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</si>
  <si>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</si>
  <si>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</si>
  <si>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</si>
  <si>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</si>
  <si>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</si>
  <si>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</si>
  <si>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</si>
  <si>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</si>
  <si>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</si>
  <si>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</si>
  <si>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</si>
  <si>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</si>
  <si>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</si>
  <si>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</si>
  <si>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</si>
  <si>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</si>
  <si>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</si>
  <si>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</si>
  <si>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</si>
  <si>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</si>
  <si>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</si>
  <si>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</si>
  <si>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</si>
  <si>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</si>
  <si>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</si>
  <si>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</si>
  <si>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</si>
  <si>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</si>
  <si>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</si>
  <si>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</si>
  <si>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</si>
  <si>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</si>
  <si>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</si>
  <si>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</si>
  <si>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</si>
  <si>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</si>
  <si>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</si>
  <si>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</si>
  <si>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</si>
  <si>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</si>
  <si>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</si>
  <si>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</si>
  <si>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</si>
  <si>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</si>
  <si>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</si>
  <si>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</si>
  <si>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</si>
  <si>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</si>
  <si>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</si>
  <si>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</si>
  <si>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</si>
  <si>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</si>
  <si>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</si>
  <si>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</si>
  <si>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</si>
  <si>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</si>
  <si>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</si>
  <si>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</si>
  <si>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</si>
  <si>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</si>
  <si>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</si>
  <si>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</si>
  <si>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</si>
  <si>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</si>
  <si>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</si>
  <si>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</si>
  <si>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</si>
  <si>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</si>
  <si>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</si>
  <si>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</si>
  <si>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</si>
  <si>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</si>
  <si>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</si>
  <si>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</si>
  <si>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</si>
  <si>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</si>
  <si>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</si>
  <si>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</si>
  <si>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</si>
  <si>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</si>
  <si>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</si>
  <si>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</si>
  <si>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</si>
  <si>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</si>
  <si>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</si>
  <si>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</si>
  <si>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</si>
  <si>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</si>
  <si>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</si>
  <si>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</si>
  <si>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</si>
  <si>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</si>
  <si>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</si>
  <si>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</si>
  <si>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</si>
  <si>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</si>
  <si>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</si>
  <si>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</si>
  <si>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</si>
  <si>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</si>
  <si>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</si>
  <si>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</si>
  <si>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</si>
  <si>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</si>
  <si>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</si>
  <si>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</si>
  <si>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</si>
  <si>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</si>
  <si>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</si>
  <si>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</si>
  <si>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</si>
  <si>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</si>
  <si>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</si>
  <si>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</si>
  <si>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</si>
  <si>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</si>
  <si>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</si>
  <si>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</si>
  <si>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</si>
  <si>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</si>
  <si>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</si>
  <si>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</si>
  <si>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</si>
  <si>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</si>
  <si>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</si>
  <si>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</si>
  <si>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</si>
  <si>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</si>
  <si>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</si>
  <si>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</si>
  <si>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</si>
  <si>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</si>
  <si>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</si>
  <si>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</si>
  <si>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</si>
  <si>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</si>
  <si>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</si>
  <si>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</si>
  <si>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</si>
  <si>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</si>
  <si>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</si>
  <si>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</si>
  <si>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</si>
  <si>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</si>
  <si>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</si>
  <si>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</si>
  <si>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</si>
  <si>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</si>
  <si>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</si>
  <si>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</si>
  <si>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</si>
  <si>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</si>
  <si>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</si>
  <si>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</si>
  <si>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</si>
  <si>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</si>
  <si>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</si>
  <si>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</si>
  <si>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</si>
  <si>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</si>
  <si>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</si>
  <si>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</si>
  <si>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</si>
  <si>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</si>
  <si>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</si>
  <si>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</si>
  <si>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</si>
  <si>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</si>
  <si>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</si>
  <si>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</si>
  <si>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</si>
  <si>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</si>
  <si>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</si>
  <si>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</si>
  <si>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</si>
  <si>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</si>
  <si>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</si>
  <si>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</si>
  <si>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</si>
  <si>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</si>
  <si>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</si>
  <si>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</si>
  <si>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</si>
  <si>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</si>
  <si>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</si>
  <si>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</si>
  <si>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</si>
  <si>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</si>
  <si>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</si>
  <si>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</si>
  <si>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</si>
  <si>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</si>
  <si>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</si>
  <si>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</si>
  <si>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</si>
  <si>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</si>
  <si>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</si>
  <si>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</si>
  <si>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</si>
  <si>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</si>
  <si>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</si>
  <si>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</si>
  <si>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</si>
  <si>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</si>
  <si>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</si>
  <si>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</si>
  <si>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</si>
  <si>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</si>
  <si>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</si>
  <si>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</si>
  <si>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</si>
  <si>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</si>
  <si>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</si>
  <si>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</si>
  <si>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</si>
  <si>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</si>
  <si>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</si>
  <si>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</si>
  <si>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</si>
  <si>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</si>
  <si>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</si>
  <si>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</si>
  <si>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</si>
  <si>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</si>
  <si>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</si>
  <si>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</si>
  <si>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</si>
  <si>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</si>
  <si>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</si>
  <si>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</si>
  <si>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</si>
  <si>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</si>
  <si>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</si>
  <si>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</si>
  <si>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</si>
  <si>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</si>
  <si>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</si>
  <si>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</si>
  <si>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</si>
  <si>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</si>
  <si>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</si>
  <si>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</si>
  <si>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</si>
  <si>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</si>
  <si>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</si>
  <si>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</si>
  <si>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</si>
  <si>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</si>
  <si>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</si>
  <si>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</si>
  <si>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</si>
  <si>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</si>
  <si>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</si>
  <si>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</si>
  <si>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</si>
  <si>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</si>
  <si>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</si>
  <si>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</si>
  <si>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</si>
  <si>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</si>
  <si>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</si>
  <si>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</si>
  <si>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</si>
  <si>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</si>
  <si>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</si>
  <si>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</si>
  <si>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</si>
  <si>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</si>
  <si>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</si>
  <si>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</si>
  <si>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</si>
  <si>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</si>
  <si>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</si>
  <si>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</si>
  <si>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</si>
  <si>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</si>
  <si>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</si>
  <si>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</si>
  <si>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</si>
  <si>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</si>
  <si>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</si>
  <si>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</si>
  <si>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</si>
  <si>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</si>
  <si>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</si>
  <si>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</si>
  <si>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</si>
  <si>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</si>
  <si>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</si>
  <si>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</si>
  <si>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</si>
  <si>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</si>
  <si>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</si>
  <si>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</si>
  <si>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</si>
  <si>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</si>
  <si>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</si>
  <si>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</si>
  <si>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</si>
  <si>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</si>
  <si>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</si>
  <si>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</si>
  <si>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</si>
  <si>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</si>
  <si>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</si>
  <si>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</si>
  <si>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</si>
  <si>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</si>
  <si>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</si>
  <si>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</si>
  <si>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</si>
  <si>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</si>
  <si>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</si>
  <si>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</si>
  <si>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</si>
  <si>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</si>
  <si>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</si>
  <si>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</si>
  <si>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</si>
  <si>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</si>
  <si>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</si>
  <si>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</si>
  <si>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</si>
  <si>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</si>
  <si>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</si>
  <si>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</si>
  <si>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</si>
  <si>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</si>
  <si>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</si>
  <si>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</si>
  <si>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</si>
  <si>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</si>
  <si>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</si>
  <si>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</si>
  <si>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</si>
  <si>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</si>
  <si>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</si>
  <si>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</si>
  <si>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</si>
  <si>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</si>
  <si>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</si>
  <si>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</si>
  <si>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</si>
  <si>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</si>
  <si>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</si>
  <si>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</si>
  <si>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</si>
  <si>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</si>
  <si>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</si>
  <si>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</si>
  <si>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</si>
  <si>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</si>
  <si>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</si>
  <si>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</si>
  <si>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</si>
  <si>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</si>
  <si>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</si>
  <si>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</si>
  <si>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</si>
  <si>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</si>
  <si>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</si>
  <si>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</si>
  <si>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</si>
  <si>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</si>
  <si>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</si>
  <si>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</si>
  <si>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</si>
  <si>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</si>
  <si>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</si>
  <si>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</si>
  <si>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</si>
  <si>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</si>
  <si>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</si>
  <si>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</si>
  <si>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</si>
  <si>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</si>
  <si>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</si>
  <si>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</si>
  <si>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</si>
  <si>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</si>
  <si>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</si>
  <si>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</si>
  <si>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</si>
  <si>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</si>
  <si>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</si>
  <si>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</si>
  <si>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</si>
  <si>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</si>
  <si>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</si>
  <si>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</si>
  <si>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</si>
  <si>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</si>
  <si>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</si>
  <si>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</si>
  <si>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</si>
  <si>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</si>
  <si>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</si>
  <si>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</si>
  <si>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</si>
  <si>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</si>
  <si>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</si>
  <si>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</si>
  <si>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</si>
  <si>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</si>
  <si>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</si>
  <si>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</si>
  <si>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</si>
  <si>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</si>
  <si>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</si>
  <si>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</si>
  <si>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</si>
  <si>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</si>
  <si>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</si>
  <si>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</si>
  <si>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</si>
  <si>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</si>
  <si>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</si>
  <si>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</si>
  <si>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</si>
  <si>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</si>
  <si>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</si>
  <si>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</si>
  <si>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</si>
  <si>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</si>
  <si>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</si>
  <si>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</si>
  <si>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</si>
  <si>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</si>
  <si>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</si>
  <si>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</si>
  <si>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</si>
  <si>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</si>
  <si>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</si>
  <si>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</si>
  <si>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</si>
  <si>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</si>
  <si>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</si>
  <si>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</si>
  <si>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</si>
  <si>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</si>
  <si>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</si>
  <si>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</si>
  <si>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</si>
  <si>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</si>
  <si>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</si>
  <si>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</si>
  <si>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</si>
  <si>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</si>
  <si>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</si>
  <si>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</si>
  <si>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</si>
  <si>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</si>
  <si>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</si>
  <si>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</si>
  <si>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</si>
  <si>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</si>
  <si>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</si>
  <si>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</si>
  <si>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</si>
  <si>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</si>
  <si>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</si>
  <si>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</si>
  <si>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</si>
  <si>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</si>
  <si>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</si>
  <si>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</si>
  <si>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</si>
  <si>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</si>
  <si>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</si>
  <si>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</si>
  <si>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</si>
  <si>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</si>
  <si>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</si>
  <si>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</si>
  <si>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</si>
  <si>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</si>
  <si>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</si>
  <si>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</si>
  <si>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</si>
  <si>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</si>
  <si>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</si>
  <si>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</si>
  <si>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</si>
  <si>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</si>
  <si>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</si>
  <si>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</si>
  <si>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</si>
  <si>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</si>
  <si>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</si>
  <si>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</si>
  <si>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</si>
  <si>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</si>
  <si>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</si>
  <si>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</si>
  <si>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</si>
  <si>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</si>
  <si>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</si>
  <si>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</si>
  <si>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</si>
  <si>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</si>
  <si>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</si>
  <si>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</si>
  <si>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</si>
  <si>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</si>
  <si>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</si>
  <si>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</si>
  <si>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</si>
  <si>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</si>
  <si>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</si>
  <si>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</si>
  <si>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</si>
  <si>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</si>
  <si>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</si>
  <si>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</si>
  <si>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</si>
  <si>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</si>
  <si>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</si>
  <si>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</si>
  <si>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</si>
  <si>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</si>
  <si>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</si>
  <si>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</si>
  <si>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</si>
  <si>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</si>
  <si>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</si>
  <si>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</si>
  <si>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</si>
  <si>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</si>
  <si>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</si>
  <si>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</si>
  <si>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</si>
  <si>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</si>
  <si>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</si>
  <si>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</si>
  <si>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</si>
  <si>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</si>
  <si>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</si>
  <si>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</si>
  <si>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</si>
  <si>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</si>
  <si>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</si>
  <si>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</si>
  <si>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</si>
  <si>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</si>
  <si>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</si>
  <si>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</si>
  <si>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</si>
  <si>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</si>
  <si>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</si>
  <si>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</si>
  <si>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</si>
  <si>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</si>
  <si>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</si>
  <si>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</si>
  <si>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</si>
  <si>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</si>
  <si>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</si>
  <si>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</si>
  <si>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</si>
  <si>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</si>
  <si>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</si>
  <si>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</si>
  <si>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</si>
  <si>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</si>
  <si>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</si>
  <si>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</si>
  <si>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</si>
  <si>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</si>
  <si>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</si>
  <si>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</si>
  <si>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</si>
  <si>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</si>
  <si>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</si>
  <si>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</si>
  <si>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</si>
  <si>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</si>
  <si>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</si>
  <si>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</si>
  <si>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</si>
  <si>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</si>
  <si>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</si>
  <si>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</si>
  <si>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</si>
  <si>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</si>
  <si>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</si>
  <si>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</si>
  <si>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</si>
  <si>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</si>
  <si>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</si>
  <si>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</si>
  <si>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</si>
  <si>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</si>
  <si>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</si>
  <si>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</si>
  <si>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</si>
  <si>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</si>
  <si>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</si>
  <si>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</si>
  <si>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</si>
  <si>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</si>
  <si>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</si>
  <si>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</si>
  <si>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</si>
  <si>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</si>
  <si>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</si>
  <si>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</si>
  <si>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</si>
  <si>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</si>
  <si>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</si>
  <si>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</si>
  <si>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</si>
  <si>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</si>
  <si>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</si>
  <si>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</si>
  <si>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</si>
  <si>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</si>
  <si>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</si>
  <si>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</si>
  <si>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</si>
  <si>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</si>
  <si>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</si>
  <si>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</si>
  <si>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</si>
  <si>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</si>
  <si>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</si>
  <si>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</si>
  <si>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</si>
  <si>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</si>
  <si>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</si>
  <si>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</si>
  <si>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</si>
  <si>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</si>
  <si>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</si>
  <si>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</si>
  <si>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</si>
  <si>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</si>
  <si>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</si>
  <si>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</si>
  <si>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</si>
  <si>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</si>
  <si>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</si>
  <si>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</si>
  <si>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</si>
  <si>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</si>
  <si>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</si>
  <si>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</si>
  <si>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</si>
  <si>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</si>
  <si>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</si>
  <si>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</si>
  <si>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</si>
  <si>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</si>
  <si>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</si>
  <si>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</si>
  <si>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</si>
  <si>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</si>
  <si>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</si>
  <si>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</si>
  <si>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</si>
  <si>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</si>
  <si>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</si>
  <si>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</si>
  <si>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</si>
  <si>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</si>
  <si>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</si>
  <si>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</si>
  <si>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</si>
  <si>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</si>
  <si>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</si>
  <si>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</si>
  <si>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</si>
  <si>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</si>
  <si>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</si>
  <si>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</si>
  <si>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</si>
  <si>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</si>
  <si>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</si>
  <si>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</si>
  <si>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</si>
  <si>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</si>
  <si>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</si>
  <si>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</si>
  <si>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</si>
  <si>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</si>
  <si>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</si>
  <si>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</si>
  <si>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</si>
  <si>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</si>
  <si>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</si>
  <si>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</si>
  <si>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</si>
  <si>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</si>
  <si>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</si>
  <si>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</si>
  <si>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</si>
  <si>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</si>
  <si>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</si>
  <si>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</si>
  <si>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</si>
  <si>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</si>
  <si>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</si>
  <si>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</si>
  <si>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</si>
  <si>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</si>
  <si>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</si>
  <si>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</si>
  <si>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</si>
  <si>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</si>
  <si>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</si>
  <si>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</si>
  <si>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</si>
  <si>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</si>
  <si>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</si>
  <si>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</si>
  <si>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</si>
  <si>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</si>
  <si>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</si>
  <si>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</si>
  <si>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</si>
  <si>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</si>
  <si>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</si>
  <si>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</si>
  <si>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</si>
  <si>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</si>
  <si>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</si>
  <si>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</si>
  <si>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</si>
  <si>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</si>
  <si>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</si>
  <si>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</si>
  <si>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</si>
  <si>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</si>
  <si>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</si>
  <si>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</si>
  <si>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</si>
  <si>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</si>
  <si>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</si>
  <si>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</si>
  <si>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</si>
  <si>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</si>
  <si>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</si>
  <si>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</si>
  <si>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</si>
  <si>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</si>
  <si>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</si>
  <si>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</si>
  <si>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</si>
  <si>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</si>
  <si>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</si>
  <si>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</si>
  <si>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</si>
  <si>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</si>
  <si>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</si>
  <si>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</si>
  <si>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</si>
  <si>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</si>
  <si>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</si>
  <si>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</si>
  <si>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</si>
  <si>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</si>
  <si>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</si>
  <si>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</si>
  <si>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</si>
  <si>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</si>
  <si>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</si>
  <si>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</si>
  <si>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</si>
  <si>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</si>
  <si>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</si>
  <si>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</si>
  <si>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</si>
  <si>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</si>
  <si>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</si>
  <si>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</si>
  <si>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</si>
  <si>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</si>
  <si>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</si>
  <si>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</si>
  <si>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</si>
  <si>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</si>
  <si>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</si>
  <si>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</si>
  <si>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</si>
  <si>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</si>
  <si>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</si>
  <si>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</si>
  <si>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</si>
  <si>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</si>
  <si>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</si>
  <si>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</si>
  <si>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</si>
  <si>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</si>
  <si>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</si>
  <si>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</si>
  <si>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</si>
  <si>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</si>
  <si>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</si>
  <si>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</si>
  <si>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</si>
  <si>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</si>
  <si>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</si>
  <si>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</si>
  <si>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</si>
  <si>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</si>
  <si>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</si>
  <si>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</si>
  <si>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</si>
  <si>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</si>
  <si>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</si>
  <si>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</si>
  <si>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</si>
  <si>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</si>
  <si>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</si>
  <si>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</si>
  <si>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</si>
  <si>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</si>
  <si>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</si>
  <si>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</si>
  <si>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</si>
  <si>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</si>
  <si>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</si>
  <si>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</si>
  <si>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</si>
  <si>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</si>
  <si>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</si>
  <si>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</si>
  <si>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</si>
  <si>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</si>
  <si>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</si>
  <si>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</si>
  <si>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</si>
  <si>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</si>
  <si>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</si>
  <si>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</si>
  <si>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</si>
  <si>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</si>
  <si>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</si>
  <si>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</si>
  <si>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</si>
  <si>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</si>
  <si>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</si>
  <si>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</si>
  <si>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</si>
  <si>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</si>
  <si>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</si>
  <si>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</si>
  <si>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</si>
  <si>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</si>
  <si>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</si>
  <si>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</si>
  <si>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</si>
  <si>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</si>
  <si>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</si>
  <si>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</si>
  <si>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</si>
  <si>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</si>
  <si>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</si>
  <si>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</si>
  <si>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</si>
  <si>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</si>
  <si>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</si>
  <si>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</si>
  <si>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</si>
  <si>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</si>
  <si>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</si>
  <si>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</si>
  <si>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</si>
  <si>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</si>
  <si>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</si>
  <si>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</si>
  <si>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</si>
  <si>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</si>
  <si>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</si>
  <si>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</si>
  <si>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</si>
  <si>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</si>
  <si>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</si>
  <si>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</si>
  <si>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</si>
  <si>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</si>
  <si>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</si>
  <si>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</si>
  <si>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</si>
  <si>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</si>
  <si>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</si>
  <si>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</si>
  <si>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</si>
  <si>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</si>
  <si>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</si>
  <si>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</si>
  <si>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</si>
  <si>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</si>
  <si>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</si>
  <si>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</si>
  <si>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</si>
  <si>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</si>
  <si>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</si>
  <si>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</si>
  <si>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</si>
  <si>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</si>
  <si>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</si>
  <si>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</si>
  <si>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</si>
  <si>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</si>
  <si>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</si>
  <si>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</si>
  <si>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</si>
  <si>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</si>
  <si>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</si>
  <si>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</si>
  <si>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</si>
  <si>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</si>
  <si>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</si>
  <si>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</si>
  <si>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</si>
  <si>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</si>
  <si>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</si>
  <si>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</si>
  <si>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</si>
  <si>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</si>
  <si>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</si>
  <si>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</si>
  <si>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</si>
  <si>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</si>
  <si>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</si>
  <si>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</si>
  <si>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</si>
  <si>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</si>
  <si>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</si>
  <si>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</si>
  <si>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</si>
  <si>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</si>
  <si>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</si>
  <si>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</si>
  <si>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</si>
  <si>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</si>
  <si>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</si>
  <si>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</si>
  <si>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</si>
  <si>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</si>
  <si>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</si>
  <si>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</si>
  <si>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</si>
  <si>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</si>
  <si>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</si>
  <si>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</si>
  <si>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</si>
  <si>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</si>
  <si>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</si>
  <si>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</si>
  <si>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</si>
  <si>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</si>
  <si>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</si>
  <si>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</si>
  <si>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</si>
  <si>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</si>
  <si>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</si>
  <si>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</si>
  <si>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</si>
  <si>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</si>
  <si>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</si>
  <si>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</si>
  <si>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</si>
  <si>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</si>
  <si>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</si>
  <si>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</si>
  <si>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</si>
  <si>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</si>
  <si>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</si>
  <si>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</si>
  <si>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</si>
  <si>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</si>
  <si>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</si>
  <si>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</si>
  <si>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</si>
  <si>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</si>
  <si>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</si>
  <si>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</si>
  <si>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</si>
  <si>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</si>
  <si>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</si>
  <si>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</si>
  <si>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</si>
  <si>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</si>
  <si>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</si>
  <si>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</si>
  <si>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</si>
  <si>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</si>
  <si>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</si>
  <si>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</si>
  <si>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</si>
  <si>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</si>
  <si>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</si>
  <si>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</si>
  <si>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</si>
  <si>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</si>
  <si>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</si>
  <si>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</si>
  <si>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</si>
  <si>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</si>
  <si>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</si>
  <si>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</si>
  <si>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</si>
  <si>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</si>
  <si>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</si>
  <si>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</si>
  <si>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</si>
  <si>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</si>
  <si>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</si>
  <si>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</si>
  <si>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</si>
  <si>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</si>
  <si>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</si>
  <si>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</si>
  <si>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</si>
  <si>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</si>
  <si>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</si>
  <si>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</si>
  <si>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</si>
  <si>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</si>
  <si>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</si>
  <si>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</si>
  <si>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</si>
  <si>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</si>
  <si>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</si>
  <si>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</si>
  <si>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</si>
  <si>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</si>
  <si>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</si>
  <si>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</si>
  <si>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</si>
  <si>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</si>
  <si>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</si>
  <si>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</si>
  <si>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</si>
  <si>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</si>
  <si>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</si>
  <si>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</si>
  <si>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</si>
  <si>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</si>
  <si>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</si>
  <si>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</si>
  <si>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</si>
  <si>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</si>
  <si>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</si>
  <si>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</si>
  <si>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</si>
  <si>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</si>
  <si>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</si>
  <si>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</si>
  <si>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</si>
  <si>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</si>
  <si>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</si>
  <si>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</si>
  <si>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</si>
  <si>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</si>
  <si>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</si>
  <si>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</si>
  <si>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</si>
  <si>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</si>
  <si>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</si>
  <si>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</si>
  <si>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</si>
  <si>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</si>
  <si>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</si>
  <si>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</si>
  <si>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</si>
  <si>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</si>
  <si>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</si>
  <si>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</si>
  <si>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</si>
  <si>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</si>
  <si>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</si>
  <si>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</si>
  <si>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</si>
  <si>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</si>
  <si>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</si>
  <si>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</si>
  <si>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</si>
  <si>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</si>
  <si>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</si>
  <si>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</si>
  <si>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</si>
  <si>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</si>
  <si>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</si>
  <si>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</si>
  <si>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</si>
  <si>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</si>
  <si>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</si>
  <si>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</si>
  <si>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</si>
  <si>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</si>
  <si>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</si>
  <si>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</si>
  <si>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</si>
  <si>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</si>
  <si>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</si>
  <si>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</si>
  <si>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</si>
  <si>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</si>
  <si>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</si>
  <si>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</si>
  <si>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</si>
  <si>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</si>
  <si>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</si>
  <si>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</si>
  <si>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</si>
  <si>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</si>
  <si>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</si>
  <si>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</si>
  <si>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</si>
  <si>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</si>
  <si>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</si>
  <si>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</si>
  <si>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</si>
  <si>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</si>
  <si>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</si>
  <si>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</si>
  <si>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</si>
  <si>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</si>
  <si>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</si>
  <si>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</si>
  <si>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</si>
  <si>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</si>
  <si>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</si>
  <si>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</si>
  <si>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</si>
  <si>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</si>
  <si>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</si>
  <si>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</si>
  <si>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</si>
  <si>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</si>
  <si>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</si>
  <si>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</si>
  <si>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</si>
  <si>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</si>
  <si>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</si>
  <si>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</si>
  <si>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</si>
  <si>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</si>
  <si>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</si>
  <si>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</si>
  <si>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</si>
  <si>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</si>
  <si>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</si>
  <si>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</si>
  <si>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</si>
  <si>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</si>
  <si>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</si>
  <si>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</si>
  <si>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</si>
  <si>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</si>
  <si>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</si>
  <si>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</si>
  <si>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</si>
  <si>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</si>
  <si>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</si>
  <si>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</si>
  <si>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</si>
  <si>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</si>
  <si>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</si>
  <si>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</si>
  <si>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</si>
  <si>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</si>
  <si>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</si>
  <si>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</si>
  <si>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</si>
  <si>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</si>
  <si>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</si>
  <si>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</si>
  <si>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</si>
  <si>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</si>
  <si>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</si>
  <si>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</si>
  <si>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</si>
  <si>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</si>
  <si>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</si>
  <si>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</si>
  <si>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</si>
  <si>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</si>
  <si>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</si>
  <si>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</si>
  <si>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</si>
  <si>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</si>
  <si>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</si>
  <si>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</si>
  <si>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</si>
  <si>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</si>
  <si>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</si>
  <si>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</si>
  <si>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</si>
  <si>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</si>
  <si>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</si>
  <si>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</si>
  <si>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</si>
  <si>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</si>
  <si>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</si>
  <si>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</si>
  <si>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</si>
  <si>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</si>
  <si>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</si>
  <si>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</si>
  <si>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</si>
  <si>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</si>
  <si>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</si>
  <si>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</si>
  <si>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</si>
  <si>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</si>
  <si>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</si>
  <si>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</si>
  <si>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</si>
  <si>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</si>
  <si>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</si>
  <si>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</si>
  <si>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</si>
  <si>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</si>
  <si>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</si>
  <si>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</si>
  <si>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</si>
  <si>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</si>
  <si>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</si>
  <si>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</si>
  <si>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</si>
  <si>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</si>
  <si>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</si>
  <si>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</si>
  <si>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</si>
  <si>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</si>
  <si>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</si>
  <si>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</si>
  <si>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</si>
  <si>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</si>
  <si>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</si>
  <si>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</si>
  <si>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</si>
  <si>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</si>
  <si>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</si>
  <si>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</si>
  <si>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</si>
  <si>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</si>
  <si>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</si>
  <si>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</si>
  <si>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</si>
  <si>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</si>
  <si>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</si>
  <si>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</si>
  <si>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</si>
  <si>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</si>
  <si>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</si>
  <si>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</si>
  <si>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</si>
  <si>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</si>
  <si>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</si>
  <si>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</si>
  <si>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</si>
  <si>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</si>
  <si>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</si>
  <si>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</si>
  <si>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</si>
  <si>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</si>
  <si>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</si>
  <si>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</si>
  <si>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</si>
  <si>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</si>
  <si>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</si>
  <si>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</si>
  <si>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</si>
  <si>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</si>
  <si>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</si>
  <si>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</si>
  <si>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</si>
  <si>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</si>
  <si>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</si>
  <si>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</si>
  <si>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</si>
  <si>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</si>
  <si>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</si>
  <si>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</si>
  <si>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</si>
  <si>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</si>
  <si>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</si>
  <si>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</si>
  <si>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</si>
  <si>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</si>
  <si>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</si>
  <si>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</si>
  <si>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</si>
  <si>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</si>
  <si>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</si>
  <si>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</si>
  <si>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</si>
  <si>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</si>
  <si>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</si>
  <si>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</si>
  <si>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</si>
  <si>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</si>
  <si>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</si>
  <si>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</si>
  <si>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</si>
  <si>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</si>
  <si>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</si>
  <si>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</si>
  <si>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</si>
  <si>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</si>
  <si>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</si>
  <si>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</si>
  <si>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</si>
  <si>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</si>
  <si>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</si>
  <si>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</si>
  <si>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</si>
  <si>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</si>
  <si>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</si>
  <si>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</si>
  <si>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</si>
  <si>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</si>
  <si>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</si>
  <si>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</si>
  <si>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</si>
  <si>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</si>
  <si>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</si>
  <si>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</si>
  <si>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</si>
  <si>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</si>
  <si>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</si>
  <si>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</si>
  <si>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</si>
  <si>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</si>
  <si>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</si>
  <si>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</si>
  <si>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</si>
  <si>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</si>
  <si>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</si>
  <si>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</si>
  <si>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</si>
  <si>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</si>
  <si>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</si>
  <si>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</si>
  <si>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</si>
  <si>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</si>
  <si>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</si>
  <si>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</si>
  <si>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</si>
  <si>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</si>
  <si>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</si>
  <si>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</si>
  <si>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</si>
  <si>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</si>
  <si>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</si>
  <si>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</si>
  <si>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</si>
  <si>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</si>
  <si>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</si>
  <si>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</si>
  <si>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</si>
  <si>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</si>
  <si>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</si>
  <si>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</si>
  <si>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</si>
  <si>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</si>
  <si>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</si>
  <si>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</si>
  <si>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</si>
  <si>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</si>
  <si>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</si>
  <si>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</si>
  <si>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</si>
  <si>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</si>
  <si>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</si>
  <si>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</si>
  <si>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</si>
  <si>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</si>
  <si>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</si>
  <si>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</si>
  <si>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</si>
  <si>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</si>
  <si>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</si>
  <si>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</si>
  <si>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</si>
  <si>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</si>
  <si>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</si>
  <si>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</si>
  <si>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</si>
  <si>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</si>
  <si>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</si>
  <si>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</si>
  <si>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</si>
  <si>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</si>
  <si>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</si>
  <si>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</si>
  <si>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</si>
  <si>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</si>
  <si>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</si>
  <si>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</si>
  <si>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</si>
  <si>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</si>
  <si>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</si>
  <si>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</si>
  <si>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</si>
  <si>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</si>
  <si>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</si>
  <si>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</si>
  <si>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</si>
  <si>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</si>
  <si>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</si>
  <si>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</si>
  <si>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</si>
  <si>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</si>
  <si>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</si>
  <si>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</si>
  <si>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</si>
  <si>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</si>
  <si>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</si>
  <si>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</si>
  <si>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</si>
  <si>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</si>
  <si>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</si>
  <si>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</si>
  <si>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</si>
  <si>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</si>
  <si>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</si>
  <si>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</si>
  <si>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</si>
  <si>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</si>
  <si>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</si>
  <si>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</si>
  <si>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</si>
  <si>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</si>
  <si>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</si>
  <si>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</si>
  <si>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</si>
  <si>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</si>
  <si>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</si>
  <si>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</si>
  <si>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</si>
  <si>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</si>
  <si>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</si>
  <si>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</si>
  <si>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</si>
  <si>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</si>
  <si>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</si>
  <si>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</si>
  <si>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</si>
  <si>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</si>
  <si>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</si>
  <si>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</si>
  <si>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</si>
  <si>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</si>
  <si>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</si>
  <si>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</si>
  <si>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</si>
  <si>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</si>
  <si>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</si>
  <si>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</si>
  <si>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</si>
  <si>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</si>
  <si>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</si>
  <si>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</si>
  <si>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</si>
  <si>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</si>
  <si>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</si>
  <si>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</si>
  <si>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</si>
  <si>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</si>
  <si>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</si>
  <si>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</si>
  <si>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</si>
  <si>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</si>
  <si>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</si>
  <si>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</si>
  <si>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</si>
  <si>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</si>
  <si>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</si>
  <si>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</si>
  <si>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</si>
  <si>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</si>
  <si>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</si>
  <si>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</si>
  <si>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</si>
  <si>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</si>
  <si>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</si>
  <si>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</si>
  <si>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</si>
  <si>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</si>
  <si>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</si>
  <si>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</si>
  <si>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</si>
  <si>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</si>
  <si>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</si>
  <si>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</si>
  <si>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</si>
  <si>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</si>
  <si>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</si>
  <si>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</si>
  <si>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</si>
  <si>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</si>
  <si>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</si>
  <si>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</si>
  <si>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</si>
  <si>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</si>
  <si>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</si>
  <si>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</si>
  <si>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</si>
  <si>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</si>
  <si>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</si>
  <si>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</si>
  <si>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</si>
  <si>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</si>
  <si>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</si>
  <si>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</si>
  <si>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</si>
  <si>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</si>
  <si>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</si>
  <si>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</si>
  <si>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</si>
  <si>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</si>
  <si>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</si>
  <si>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</si>
  <si>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</si>
  <si>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</si>
  <si>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</si>
  <si>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</si>
  <si>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</si>
  <si>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</si>
  <si>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</si>
  <si>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</si>
  <si>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</si>
  <si>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</si>
  <si>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</si>
  <si>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</si>
  <si>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</si>
  <si>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</si>
  <si>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</si>
  <si>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</si>
  <si>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</si>
  <si>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</si>
  <si>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</si>
  <si>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</si>
  <si>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</si>
  <si>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</si>
  <si>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</si>
  <si>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</si>
  <si>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</si>
  <si>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</si>
  <si>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</si>
  <si>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</si>
  <si>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</si>
  <si>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</si>
  <si>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</si>
  <si>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</si>
  <si>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</si>
  <si>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</si>
  <si>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</si>
  <si>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</si>
  <si>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</si>
  <si>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</si>
  <si>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</si>
  <si>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</si>
  <si>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</si>
  <si>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</si>
  <si>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</si>
  <si>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</si>
  <si>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</si>
  <si>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</si>
  <si>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</si>
  <si>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</si>
  <si>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</si>
  <si>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</si>
  <si>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</si>
  <si>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</si>
  <si>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</si>
  <si>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</si>
  <si>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</si>
  <si>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</si>
  <si>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</si>
  <si>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</si>
  <si>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</si>
  <si>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</si>
  <si>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</si>
  <si>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</si>
  <si>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</si>
  <si>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</si>
  <si>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</si>
  <si>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</si>
  <si>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</si>
  <si>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</si>
  <si>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</si>
  <si>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</si>
  <si>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</si>
  <si>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</si>
  <si>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</si>
  <si>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</si>
  <si>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</si>
  <si>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</si>
  <si>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</si>
  <si>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</si>
  <si>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</si>
  <si>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</si>
  <si>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</si>
  <si>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</si>
  <si>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</si>
  <si>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</si>
  <si>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</si>
  <si>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</si>
  <si>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</si>
  <si>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</si>
  <si>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</si>
  <si>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</si>
  <si>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</si>
  <si>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</si>
  <si>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</si>
  <si>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</si>
  <si>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</si>
  <si>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</si>
  <si>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</si>
  <si>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</si>
  <si>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</si>
  <si>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</si>
  <si>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</si>
  <si>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</si>
  <si>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</si>
  <si>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</si>
  <si>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</si>
  <si>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</si>
  <si>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</si>
  <si>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</si>
  <si>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</si>
  <si>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</si>
  <si>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</si>
  <si>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</si>
  <si>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</si>
  <si>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</si>
  <si>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</si>
  <si>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</si>
  <si>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</si>
  <si>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</si>
  <si>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</si>
  <si>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</si>
  <si>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</si>
  <si>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</si>
  <si>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</si>
  <si>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</si>
  <si>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</si>
  <si>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</si>
  <si>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</si>
  <si>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</si>
  <si>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</si>
  <si>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</si>
  <si>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</si>
  <si>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</si>
  <si>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</si>
  <si>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</si>
  <si>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</si>
  <si>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</si>
  <si>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</si>
  <si>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</si>
  <si>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</si>
  <si>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</si>
  <si>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</si>
  <si>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</si>
  <si>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</si>
  <si>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</si>
  <si>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</si>
  <si>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</si>
  <si>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</si>
  <si>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</si>
  <si>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</si>
  <si>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</si>
  <si>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</si>
  <si>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</si>
  <si>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</si>
  <si>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</si>
  <si>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</si>
  <si>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</si>
  <si>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</si>
  <si>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</si>
  <si>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</si>
  <si>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</si>
  <si>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</si>
  <si>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</si>
  <si>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</si>
  <si>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</si>
  <si>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</si>
  <si>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</si>
  <si>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</si>
  <si>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</si>
  <si>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</si>
  <si>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</si>
  <si>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</si>
  <si>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</si>
  <si>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</si>
  <si>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</si>
  <si>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</si>
  <si>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</si>
  <si>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</si>
  <si>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</si>
  <si>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</si>
  <si>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</si>
  <si>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</si>
  <si>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</si>
  <si>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</si>
  <si>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</si>
  <si>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</si>
  <si>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</si>
  <si>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</si>
  <si>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</si>
  <si>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</si>
  <si>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</si>
  <si>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</si>
  <si>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</si>
  <si>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</si>
  <si>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</si>
  <si>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</si>
  <si>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</si>
  <si>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</si>
  <si>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</si>
  <si>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</si>
  <si>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</si>
  <si>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</si>
  <si>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</si>
  <si>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</si>
  <si>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</si>
  <si>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</si>
  <si>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</si>
  <si>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</si>
  <si>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</si>
  <si>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</si>
  <si>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</si>
  <si>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</si>
  <si>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</si>
  <si>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</si>
  <si>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</si>
  <si>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</si>
  <si>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</si>
  <si>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</si>
  <si>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</si>
  <si>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</si>
  <si>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</si>
  <si>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</si>
  <si>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</si>
  <si>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</si>
  <si>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</si>
  <si>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</si>
  <si>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</si>
  <si>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</si>
  <si>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</si>
  <si>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</si>
  <si>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</si>
  <si>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</si>
  <si>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</si>
  <si>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</si>
  <si>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</si>
  <si>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</si>
  <si>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</si>
  <si>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</si>
  <si>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</si>
  <si>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</si>
  <si>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</si>
  <si>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</si>
  <si>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</si>
  <si>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</si>
  <si>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</si>
  <si>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</si>
  <si>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</si>
  <si>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</si>
  <si>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</si>
  <si>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</si>
  <si>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</si>
  <si>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</si>
  <si>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</si>
  <si>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</si>
  <si>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</si>
  <si>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</si>
  <si>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</si>
  <si>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</si>
  <si>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</si>
  <si>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</si>
  <si>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</si>
  <si>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</si>
  <si>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</si>
  <si>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</si>
  <si>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</si>
  <si>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</si>
  <si>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</si>
  <si>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</si>
  <si>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</si>
  <si>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</si>
  <si>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</si>
  <si>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</si>
  <si>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</si>
  <si>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</si>
  <si>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</si>
  <si>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</si>
  <si>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</si>
  <si>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</si>
  <si>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</si>
  <si>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</si>
  <si>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</si>
  <si>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</si>
  <si>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</si>
  <si>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</si>
  <si>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</si>
  <si>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</si>
  <si>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</si>
  <si>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</si>
  <si>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</si>
  <si>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</si>
  <si>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</si>
  <si>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</si>
  <si>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</si>
  <si>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</si>
  <si>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</si>
  <si>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</si>
  <si>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</si>
  <si>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</si>
  <si>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</si>
  <si>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</si>
  <si>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</si>
  <si>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</si>
  <si>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</si>
  <si>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</si>
  <si>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</si>
  <si>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</si>
  <si>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</si>
  <si>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</si>
  <si>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</si>
  <si>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</si>
  <si>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</si>
  <si>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</si>
  <si>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</si>
  <si>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</si>
  <si>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</si>
  <si>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</si>
  <si>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</si>
  <si>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</si>
  <si>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</si>
  <si>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</si>
  <si>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</si>
  <si>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</si>
  <si>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</si>
  <si>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</si>
  <si>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</si>
  <si>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</si>
  <si>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</si>
  <si>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</si>
  <si>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</si>
  <si>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</si>
  <si>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</si>
  <si>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</si>
  <si>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</si>
  <si>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</si>
  <si>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</si>
  <si>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</si>
  <si>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</si>
  <si>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</si>
  <si>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</si>
  <si>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</si>
  <si>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</si>
  <si>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</si>
  <si>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</si>
  <si>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</si>
  <si>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</si>
  <si>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</si>
  <si>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</si>
  <si>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</si>
  <si>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</si>
  <si>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</si>
  <si>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</si>
  <si>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</si>
  <si>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</si>
  <si>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</si>
  <si>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</si>
  <si>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</si>
  <si>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</si>
  <si>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</si>
  <si>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</si>
  <si>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</si>
  <si>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</si>
  <si>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</si>
  <si>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</si>
  <si>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</si>
  <si>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</si>
  <si>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</si>
  <si>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</si>
  <si>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</si>
  <si>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</si>
  <si>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</si>
  <si>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</si>
  <si>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</si>
  <si>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</si>
  <si>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</si>
  <si>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</si>
  <si>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</si>
  <si>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</si>
  <si>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</si>
  <si>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</si>
  <si>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</si>
  <si>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</si>
  <si>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</si>
  <si>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</si>
  <si>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</si>
  <si>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</si>
  <si>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</si>
  <si>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</si>
  <si>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</si>
  <si>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</si>
  <si>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</si>
  <si>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</si>
  <si>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</si>
  <si>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</si>
  <si>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</si>
  <si>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</si>
  <si>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</si>
  <si>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</si>
  <si>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</si>
  <si>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</si>
  <si>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</si>
  <si>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</si>
  <si>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</si>
  <si>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</si>
  <si>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</si>
  <si>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</si>
  <si>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</si>
  <si>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</si>
  <si>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</si>
  <si>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</si>
  <si>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</si>
  <si>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</si>
  <si>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</si>
  <si>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</si>
  <si>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</si>
  <si>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</si>
  <si>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</si>
  <si>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</si>
  <si>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</si>
  <si>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</si>
  <si>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</si>
  <si>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</si>
  <si>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</si>
  <si>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</si>
  <si>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</si>
  <si>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</si>
  <si>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</si>
  <si>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</si>
  <si>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</si>
  <si>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</si>
  <si>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</si>
  <si>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</si>
  <si>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</si>
  <si>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</si>
  <si>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</si>
  <si>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</si>
  <si>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</si>
  <si>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</si>
  <si>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</si>
  <si>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</si>
  <si>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</si>
  <si>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</si>
  <si>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</si>
  <si>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</si>
  <si>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</si>
  <si>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</si>
  <si>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</si>
  <si>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</si>
  <si>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</si>
  <si>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</si>
  <si>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</si>
  <si>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</si>
  <si>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</si>
  <si>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</si>
  <si>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</si>
  <si>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</si>
  <si>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</si>
  <si>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</si>
  <si>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</si>
  <si>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</si>
  <si>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</si>
  <si>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</si>
  <si>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</si>
  <si>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</si>
  <si>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</si>
  <si>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</si>
  <si>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</si>
  <si>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</si>
  <si>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</si>
  <si>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</si>
  <si>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</si>
  <si>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</si>
  <si>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</si>
  <si>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</si>
  <si>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</si>
  <si>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</si>
  <si>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</si>
  <si>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</si>
  <si>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</si>
  <si>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</si>
  <si>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</si>
  <si>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</si>
  <si>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</si>
  <si>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</si>
  <si>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</si>
  <si>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</si>
  <si>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</si>
  <si>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</si>
  <si>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</si>
  <si>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</si>
  <si>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</si>
  <si>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</si>
  <si>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</si>
  <si>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</si>
  <si>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</si>
  <si>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</si>
  <si>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</si>
  <si>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</si>
  <si>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</si>
  <si>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</si>
  <si>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</si>
  <si>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</si>
  <si>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</si>
  <si>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</si>
  <si>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</si>
  <si>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</si>
  <si>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</si>
  <si>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</si>
  <si>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</si>
  <si>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</si>
  <si>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</si>
  <si>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</si>
  <si>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</si>
  <si>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</si>
  <si>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</si>
  <si>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</si>
  <si>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</si>
  <si>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</si>
  <si>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</si>
  <si>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</si>
  <si>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</si>
  <si>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</si>
  <si>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</si>
  <si>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</si>
  <si>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</si>
  <si>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</si>
  <si>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</si>
  <si>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</si>
  <si>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</si>
  <si>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</si>
  <si>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</si>
  <si>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</si>
  <si>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</si>
  <si>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</si>
  <si>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</si>
  <si>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</si>
  <si>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</si>
  <si>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</si>
  <si>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</si>
  <si>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</si>
  <si>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</si>
  <si>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</si>
  <si>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</si>
  <si>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</si>
  <si>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</si>
  <si>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</si>
  <si>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</si>
  <si>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</si>
  <si>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</si>
  <si>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</si>
  <si>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</si>
  <si>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</si>
  <si>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</si>
  <si>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</si>
  <si>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</si>
  <si>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</si>
  <si>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</si>
  <si>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</si>
  <si>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</si>
  <si>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</si>
  <si>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</si>
  <si>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</si>
  <si>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</si>
  <si>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</si>
  <si>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</si>
  <si>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</si>
  <si>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</si>
  <si>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</si>
  <si>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</si>
  <si>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</si>
  <si>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</si>
  <si>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</si>
  <si>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</si>
  <si>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</si>
  <si>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</si>
  <si>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</si>
  <si>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</si>
  <si>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</si>
  <si>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</si>
  <si>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</si>
  <si>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</si>
  <si>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</si>
  <si>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</si>
  <si>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</si>
  <si>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</si>
  <si>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</si>
  <si>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</si>
  <si>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</si>
  <si>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</si>
  <si>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</si>
  <si>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</si>
  <si>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</si>
  <si>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</si>
  <si>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</si>
  <si>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</si>
  <si>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</si>
  <si>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</si>
  <si>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</si>
  <si>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</si>
  <si>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</si>
  <si>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</si>
  <si>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</si>
  <si>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</si>
  <si>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</si>
  <si>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</si>
  <si>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</si>
  <si>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</si>
  <si>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</si>
  <si>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</si>
  <si>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</si>
  <si>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</si>
  <si>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</si>
  <si>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</si>
  <si>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</si>
  <si>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</si>
  <si>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</si>
  <si>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</si>
  <si>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</si>
  <si>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</si>
  <si>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</si>
  <si>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</si>
  <si>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</si>
  <si>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</si>
  <si>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</si>
  <si>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</si>
  <si>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</si>
  <si>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</si>
  <si>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</si>
  <si>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</si>
  <si>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</si>
  <si>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</si>
  <si>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</si>
  <si>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</si>
  <si>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</si>
  <si>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</si>
  <si>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</si>
  <si>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</si>
  <si>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</si>
  <si>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</si>
  <si>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</si>
  <si>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</si>
  <si>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</si>
  <si>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</si>
  <si>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</si>
  <si>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</si>
  <si>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</si>
  <si>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</si>
  <si>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</si>
  <si>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</si>
  <si>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</si>
  <si>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</si>
  <si>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</si>
  <si>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</si>
  <si>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</si>
  <si>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</si>
  <si>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</si>
  <si>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</si>
  <si>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</si>
  <si>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</si>
  <si>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</si>
  <si>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</si>
  <si>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</si>
  <si>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</si>
  <si>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</si>
  <si>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</si>
  <si>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</si>
  <si>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</si>
  <si>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</si>
  <si>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</si>
  <si>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</si>
  <si>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</si>
  <si>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</si>
  <si>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</si>
  <si>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</si>
  <si>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</si>
  <si>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</si>
  <si>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</si>
  <si>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</si>
  <si>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</si>
  <si>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</si>
  <si>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</si>
  <si>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</si>
  <si>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</si>
  <si>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</si>
  <si>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</si>
  <si>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</si>
  <si>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</si>
  <si>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</si>
  <si>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</si>
  <si>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</si>
  <si>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</si>
  <si>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</si>
  <si>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</si>
  <si>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</si>
  <si>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</si>
  <si>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</si>
  <si>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</si>
  <si>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</si>
  <si>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</si>
  <si>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</si>
  <si>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</si>
  <si>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</si>
  <si>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</si>
  <si>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</si>
  <si>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</si>
  <si>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</si>
  <si>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</si>
  <si>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</si>
  <si>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</si>
  <si>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</si>
  <si>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</si>
  <si>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</si>
  <si>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</si>
  <si>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</si>
  <si>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</si>
  <si>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</si>
  <si>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</si>
  <si>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</si>
  <si>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</si>
  <si>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</si>
  <si>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</si>
  <si>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</si>
  <si>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</si>
  <si>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</si>
  <si>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</si>
  <si>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</si>
  <si>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</si>
  <si>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</si>
  <si>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</si>
  <si>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</si>
  <si>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</si>
  <si>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</si>
  <si>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</si>
  <si>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</si>
  <si>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</si>
  <si>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</si>
  <si>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</si>
  <si>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</si>
  <si>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</si>
  <si>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</si>
  <si>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</si>
  <si>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</si>
  <si>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</si>
  <si>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</si>
  <si>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</si>
  <si>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</si>
  <si>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</si>
  <si>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</si>
  <si>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</si>
  <si>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</si>
  <si>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</si>
  <si>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</si>
  <si>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</si>
  <si>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</si>
  <si>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</si>
  <si>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</si>
  <si>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</si>
  <si>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</si>
  <si>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</si>
  <si>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</si>
  <si>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</si>
  <si>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</si>
  <si>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</si>
  <si>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</si>
  <si>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</si>
  <si>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</si>
  <si>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</si>
  <si>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</si>
  <si>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</si>
  <si>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</si>
  <si>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</si>
  <si>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</si>
  <si>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</si>
  <si>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</si>
  <si>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</si>
  <si>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</si>
  <si>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</si>
  <si>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</si>
  <si>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</si>
  <si>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</si>
  <si>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</si>
  <si>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</si>
  <si>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</si>
  <si>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</si>
  <si>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</si>
  <si>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</si>
  <si>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</si>
  <si>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</si>
  <si>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</si>
  <si>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</si>
  <si>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</si>
  <si>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</si>
  <si>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</si>
  <si>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</si>
  <si>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</si>
  <si>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</si>
  <si>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</si>
  <si>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</si>
  <si>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</si>
  <si>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</si>
  <si>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</si>
  <si>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</si>
  <si>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</si>
  <si>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</si>
  <si>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</si>
  <si>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</si>
  <si>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</si>
  <si>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</si>
  <si>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</si>
  <si>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</si>
  <si>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</si>
  <si>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</si>
  <si>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</si>
  <si>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</si>
  <si>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</si>
  <si>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</si>
  <si>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</si>
  <si>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</si>
  <si>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</si>
  <si>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</si>
  <si>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</si>
  <si>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</si>
  <si>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</si>
  <si>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</si>
  <si>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</si>
  <si>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</si>
  <si>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</si>
  <si>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</si>
  <si>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</si>
  <si>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</si>
  <si>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</si>
  <si>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</si>
  <si>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</si>
  <si>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</si>
  <si>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</si>
  <si>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</si>
  <si>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</si>
  <si>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</si>
  <si>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</si>
  <si>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</si>
  <si>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</si>
  <si>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</si>
  <si>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</si>
  <si>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</si>
  <si>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</si>
  <si>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</si>
  <si>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</si>
  <si>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</si>
  <si>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</si>
  <si>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</si>
  <si>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</si>
  <si>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</si>
  <si>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</si>
  <si>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</si>
  <si>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</si>
  <si>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</si>
  <si>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</si>
  <si>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</si>
  <si>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</si>
  <si>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</si>
  <si>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</si>
  <si>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</si>
  <si>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</si>
  <si>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</si>
  <si>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</si>
  <si>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</si>
  <si>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</si>
  <si>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</si>
  <si>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</si>
  <si>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</si>
  <si>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</si>
  <si>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</si>
  <si>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</si>
  <si>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</si>
  <si>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</si>
  <si>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</si>
  <si>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</si>
  <si>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</si>
  <si>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</si>
  <si>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</si>
  <si>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</si>
  <si>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</si>
  <si>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</si>
  <si>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</si>
  <si>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</si>
  <si>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</si>
  <si>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</si>
  <si>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</si>
  <si>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</si>
  <si>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</si>
  <si>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</si>
  <si>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</si>
  <si>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</si>
  <si>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</si>
  <si>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</si>
  <si>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</si>
  <si>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</si>
  <si>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</si>
  <si>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</si>
  <si>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</si>
  <si>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</si>
  <si>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</si>
  <si>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</si>
  <si>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</si>
  <si>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</si>
  <si>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</si>
  <si>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</si>
  <si>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</si>
  <si>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</si>
  <si>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</si>
  <si>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</si>
  <si>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</si>
  <si>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</si>
  <si>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</si>
  <si>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</si>
  <si>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</si>
  <si>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</si>
  <si>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</si>
  <si>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</si>
  <si>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</si>
  <si>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</si>
  <si>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</si>
  <si>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</si>
  <si>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</si>
  <si>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</si>
  <si>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</si>
  <si>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</si>
  <si>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</si>
  <si>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</si>
  <si>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</si>
  <si>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</si>
  <si>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</si>
  <si>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</si>
  <si>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</si>
  <si>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</si>
  <si>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</si>
  <si>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</si>
  <si>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</si>
  <si>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</si>
  <si>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</si>
  <si>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</si>
  <si>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</si>
  <si>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</si>
  <si>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</si>
  <si>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</si>
  <si>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</si>
  <si>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</si>
  <si>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</si>
  <si>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</si>
  <si>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</si>
  <si>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</si>
  <si>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</si>
  <si>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</si>
  <si>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</si>
  <si>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</si>
  <si>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</si>
  <si>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</si>
  <si>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</si>
  <si>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</si>
  <si>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</si>
  <si>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</si>
  <si>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</si>
  <si>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</si>
  <si>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</si>
  <si>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</si>
  <si>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</si>
  <si>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</si>
  <si>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</si>
  <si>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</si>
  <si>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</si>
  <si>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</si>
  <si>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</si>
  <si>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</si>
  <si>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</si>
  <si>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</si>
  <si>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</si>
  <si>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</si>
  <si>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</si>
  <si>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</si>
  <si>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</si>
  <si>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</si>
  <si>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</si>
  <si>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</si>
  <si>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</si>
  <si>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</si>
  <si>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</si>
  <si>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</si>
  <si>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</si>
  <si>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</si>
  <si>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</si>
  <si>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</si>
  <si>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</si>
  <si>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</si>
  <si>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</si>
  <si>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</si>
  <si>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</si>
  <si>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</si>
  <si>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</si>
  <si>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</si>
  <si>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</si>
  <si>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</si>
  <si>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</si>
  <si>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</si>
  <si>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</si>
  <si>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</si>
  <si>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</si>
  <si>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</si>
  <si>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</si>
  <si>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</si>
  <si>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</si>
  <si>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</si>
  <si>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</si>
  <si>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</si>
  <si>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</si>
  <si>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</si>
  <si>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</si>
  <si>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</si>
  <si>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</si>
  <si>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</si>
  <si>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</si>
  <si>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</si>
  <si>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</si>
  <si>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</si>
  <si>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</si>
  <si>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</si>
  <si>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</si>
  <si>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</si>
  <si>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</si>
  <si>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</si>
  <si>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</si>
  <si>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</si>
  <si>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</si>
  <si>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</si>
  <si>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</si>
  <si>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</si>
  <si>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</si>
  <si>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</si>
  <si>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</si>
  <si>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</si>
  <si>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</si>
  <si>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</si>
  <si>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</si>
  <si>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</si>
  <si>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</si>
  <si>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</si>
  <si>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</si>
  <si>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</si>
  <si>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</si>
  <si>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</si>
  <si>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</si>
  <si>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</si>
  <si>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</si>
  <si>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</si>
  <si>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</si>
  <si>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</si>
  <si>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</si>
  <si>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</si>
  <si>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</si>
  <si>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</si>
  <si>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</si>
  <si>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</si>
  <si>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</si>
  <si>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</si>
  <si>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</si>
  <si>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</si>
  <si>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</si>
  <si>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</si>
  <si>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</si>
  <si>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</si>
  <si>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</si>
  <si>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</si>
  <si>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</si>
  <si>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</si>
  <si>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</si>
  <si>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</si>
  <si>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</si>
  <si>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</si>
  <si>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</si>
  <si>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</si>
  <si>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</si>
  <si>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</si>
  <si>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</si>
  <si>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</si>
  <si>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</si>
  <si>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</si>
  <si>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</si>
  <si>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</si>
  <si>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</si>
  <si>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</si>
  <si>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</si>
  <si>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</si>
  <si>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</si>
  <si>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</si>
  <si>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</si>
  <si>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</si>
  <si>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</si>
  <si>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</si>
  <si>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</si>
  <si>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</si>
  <si>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</si>
  <si>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</si>
  <si>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</si>
  <si>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</si>
  <si>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</si>
  <si>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</si>
  <si>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</si>
  <si>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</si>
  <si>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</si>
  <si>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</si>
  <si>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</si>
  <si>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</si>
  <si>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</si>
  <si>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</si>
  <si>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</si>
  <si>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</si>
  <si>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</si>
  <si>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</si>
  <si>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</si>
  <si>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</si>
  <si>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</si>
  <si>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</si>
  <si>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</si>
  <si>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</si>
  <si>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</si>
  <si>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</si>
  <si>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</si>
  <si>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</si>
  <si>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</si>
  <si>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</si>
  <si>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</si>
  <si>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</si>
  <si>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</si>
  <si>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</si>
  <si>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</si>
  <si>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</si>
  <si>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</si>
  <si>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</si>
  <si>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</si>
  <si>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</si>
  <si>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</si>
  <si>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</si>
  <si>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</si>
  <si>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</si>
  <si>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</si>
  <si>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</si>
  <si>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</si>
  <si>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</si>
  <si>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</si>
  <si>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</si>
  <si>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</si>
  <si>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</si>
  <si>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</si>
  <si>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</si>
  <si>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</si>
  <si>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</si>
  <si>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</si>
  <si>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</si>
  <si>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</si>
  <si>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</si>
  <si>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</si>
  <si>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</si>
  <si>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</si>
  <si>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</si>
  <si>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</si>
  <si>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</si>
  <si>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</si>
  <si>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</si>
  <si>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</si>
  <si>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</si>
  <si>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</si>
  <si>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</si>
  <si>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</si>
  <si>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</si>
  <si>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</si>
  <si>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</si>
  <si>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</si>
  <si>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</si>
  <si>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</si>
  <si>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</si>
  <si>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</si>
  <si>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</si>
  <si>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</si>
  <si>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</si>
  <si>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</si>
  <si>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</si>
  <si>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</si>
  <si>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</si>
  <si>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</si>
  <si>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</si>
  <si>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</si>
  <si>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</si>
  <si>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</si>
  <si>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</si>
  <si>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</si>
  <si>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</si>
  <si>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</si>
  <si>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</si>
  <si>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</si>
  <si>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</si>
  <si>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</si>
  <si>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</si>
  <si>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</si>
  <si>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</si>
  <si>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</si>
  <si>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</si>
  <si>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</si>
  <si>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</si>
  <si>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</si>
  <si>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</si>
  <si>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</si>
  <si>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</si>
  <si>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</si>
  <si>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</si>
  <si>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</si>
  <si>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</si>
  <si>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</si>
  <si>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</si>
  <si>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</si>
  <si>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</si>
  <si>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</si>
  <si>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</si>
  <si>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</si>
  <si>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</si>
  <si>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</si>
  <si>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</si>
  <si>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</si>
  <si>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</si>
  <si>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</si>
  <si>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</si>
  <si>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</si>
  <si>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</si>
  <si>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</si>
  <si>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</si>
  <si>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</si>
  <si>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</si>
  <si>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</si>
  <si>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</si>
  <si>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</si>
  <si>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</si>
  <si>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</si>
  <si>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</si>
  <si>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</si>
  <si>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</si>
  <si>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</si>
  <si>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</si>
  <si>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</si>
  <si>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</si>
  <si>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</si>
  <si>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</si>
  <si>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</si>
  <si>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</si>
  <si>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</si>
  <si>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</si>
  <si>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</si>
  <si>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</si>
  <si>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</si>
  <si>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</si>
  <si>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</si>
  <si>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</si>
  <si>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</si>
  <si>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</si>
  <si>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</si>
  <si>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</si>
  <si>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</si>
  <si>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</si>
  <si>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</si>
  <si>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</si>
  <si>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</si>
  <si>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</si>
  <si>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</si>
  <si>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</si>
  <si>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</si>
  <si>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</si>
  <si>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</si>
  <si>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</si>
  <si>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</si>
  <si>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</si>
  <si>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</si>
  <si>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</si>
  <si>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</si>
  <si>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</si>
  <si>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</si>
  <si>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</si>
  <si>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</si>
  <si>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</si>
  <si>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</si>
  <si>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</si>
  <si>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</si>
  <si>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</si>
  <si>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</si>
  <si>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</si>
  <si>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</si>
  <si>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</si>
  <si>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</si>
  <si>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</si>
  <si>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</si>
  <si>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</si>
  <si>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</si>
  <si>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</si>
  <si>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</si>
  <si>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</si>
  <si>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</si>
  <si>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</si>
  <si>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</si>
  <si>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</si>
  <si>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</si>
  <si>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</si>
  <si>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</si>
  <si>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</si>
  <si>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</si>
  <si>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</si>
  <si>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</si>
  <si>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</si>
  <si>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</si>
  <si>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</si>
  <si>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</si>
  <si>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</si>
  <si>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</si>
  <si>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</si>
  <si>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</si>
  <si>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</si>
  <si>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</si>
  <si>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</si>
  <si>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</si>
  <si>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</si>
  <si>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</si>
  <si>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</si>
  <si>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</si>
  <si>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</si>
  <si>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</si>
  <si>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</si>
  <si>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</si>
  <si>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</si>
  <si>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</si>
  <si>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</si>
  <si>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</si>
  <si>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</si>
  <si>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</si>
  <si>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</si>
  <si>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</si>
  <si>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</si>
  <si>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</si>
  <si>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</si>
  <si>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</si>
  <si>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</si>
  <si>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</si>
  <si>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</si>
  <si>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</si>
  <si>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</si>
  <si>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</si>
  <si>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</si>
  <si>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</si>
  <si>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</si>
  <si>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</si>
  <si>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</si>
  <si>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</si>
  <si>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</si>
  <si>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</si>
  <si>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</si>
  <si>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</si>
  <si>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</si>
  <si>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</si>
  <si>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</si>
  <si>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</si>
  <si>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</si>
  <si>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</si>
  <si>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</si>
  <si>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</si>
  <si>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</si>
  <si>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</si>
  <si>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</si>
  <si>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</si>
  <si>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</si>
  <si>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</si>
  <si>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</si>
  <si>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</si>
  <si>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</si>
  <si>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</si>
  <si>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</si>
  <si>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</si>
  <si>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</si>
  <si>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</si>
  <si>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</si>
  <si>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</si>
  <si>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</si>
  <si>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</si>
  <si>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</si>
  <si>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</si>
  <si>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</si>
  <si>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</si>
  <si>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</si>
  <si>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</si>
  <si>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</si>
  <si>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</si>
  <si>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</si>
  <si>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</si>
  <si>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</si>
  <si>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</si>
  <si>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</si>
  <si>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</si>
  <si>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</si>
  <si>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</si>
  <si>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</si>
  <si>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</si>
  <si>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</si>
  <si>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</si>
  <si>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</si>
  <si>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</si>
  <si>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</si>
  <si>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</si>
  <si>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</si>
  <si>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</si>
  <si>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</si>
  <si>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</si>
  <si>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</si>
  <si>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</si>
  <si>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</si>
  <si>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</si>
  <si>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</si>
  <si>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</si>
  <si>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</si>
  <si>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</si>
  <si>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</si>
  <si>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</si>
  <si>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</si>
  <si>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</si>
  <si>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</si>
  <si>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</si>
  <si>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</si>
  <si>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</si>
  <si>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</si>
  <si>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</si>
  <si>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</si>
  <si>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</si>
  <si>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</si>
  <si>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</si>
  <si>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</si>
  <si>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</si>
  <si>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</si>
  <si>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</si>
  <si>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</si>
  <si>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</si>
  <si>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</si>
  <si>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</si>
  <si>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</si>
  <si>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</si>
  <si>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</si>
  <si>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</si>
  <si>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</si>
  <si>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</si>
  <si>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</si>
  <si>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</si>
  <si>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</si>
  <si>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</si>
  <si>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</si>
  <si>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</si>
  <si>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</si>
  <si>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</si>
  <si>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</si>
  <si>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</si>
  <si>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</si>
  <si>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</si>
  <si>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</si>
  <si>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</si>
  <si>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</si>
  <si>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</si>
  <si>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</si>
  <si>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</si>
  <si>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</si>
  <si>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</si>
  <si>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</si>
  <si>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</si>
  <si>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</si>
  <si>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</si>
  <si>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</si>
  <si>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</si>
  <si>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</si>
  <si>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</si>
  <si>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</si>
  <si>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</si>
  <si>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</si>
  <si>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</si>
  <si>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</si>
  <si>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</si>
  <si>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</si>
  <si>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</si>
  <si>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</si>
  <si>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</si>
  <si>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</si>
  <si>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</si>
  <si>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</si>
  <si>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</si>
  <si>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</si>
  <si>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</si>
  <si>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</si>
  <si>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</si>
  <si>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</si>
  <si>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</si>
  <si>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</si>
  <si>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</si>
  <si>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</si>
  <si>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</si>
  <si>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</si>
  <si>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</si>
  <si>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</si>
  <si>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</si>
  <si>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</si>
  <si>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</si>
  <si>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</si>
  <si>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</si>
  <si>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</si>
  <si>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</si>
  <si>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</si>
  <si>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</si>
  <si>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</si>
  <si>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</si>
  <si>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</si>
  <si>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</si>
  <si>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</si>
  <si>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</si>
  <si>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</si>
  <si>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</si>
  <si>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</si>
  <si>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</si>
  <si>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</si>
  <si>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</si>
  <si>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</si>
  <si>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</si>
  <si>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</si>
  <si>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</si>
  <si>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</si>
  <si>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</si>
  <si>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</si>
  <si>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</si>
  <si>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</si>
  <si>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</si>
  <si>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</si>
  <si>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</si>
  <si>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</si>
  <si>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</si>
  <si>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</si>
  <si>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</si>
  <si>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</si>
  <si>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</si>
  <si>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</si>
  <si>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</si>
  <si>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</si>
  <si>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</si>
  <si>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</si>
  <si>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</si>
  <si>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</si>
  <si>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</si>
  <si>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</si>
  <si>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</si>
  <si>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</si>
  <si>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</si>
  <si>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</si>
  <si>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</si>
  <si>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</si>
  <si>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</si>
  <si>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</si>
  <si>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</si>
  <si>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</si>
  <si>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</si>
  <si>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</si>
  <si>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</si>
  <si>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</si>
  <si>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</si>
  <si>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</si>
  <si>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</si>
  <si>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</si>
  <si>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</si>
  <si>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</si>
  <si>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</si>
  <si>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</si>
  <si>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</si>
  <si>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</si>
  <si>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</si>
  <si>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</si>
  <si>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</si>
  <si>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</si>
  <si>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</si>
  <si>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</si>
  <si>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</si>
  <si>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</si>
  <si>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</si>
  <si>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</si>
  <si>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</si>
  <si>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</si>
  <si>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</si>
  <si>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</si>
  <si>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</si>
  <si>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</si>
  <si>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</si>
  <si>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</si>
  <si>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</si>
  <si>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</si>
  <si>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</si>
  <si>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</si>
  <si>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</si>
  <si>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</si>
  <si>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</si>
  <si>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</si>
  <si>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</si>
  <si>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</si>
  <si>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</si>
  <si>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</si>
  <si>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</si>
  <si>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</si>
  <si>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</si>
  <si>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</si>
  <si>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</si>
  <si>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</si>
  <si>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</si>
  <si>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</si>
  <si>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</si>
  <si>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</si>
  <si>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</si>
  <si>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</si>
  <si>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</si>
  <si>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</si>
  <si>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</si>
  <si>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</si>
  <si>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</si>
  <si>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</si>
  <si>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</si>
  <si>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</si>
  <si>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</si>
  <si>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</si>
  <si>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</si>
  <si>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</si>
  <si>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</si>
  <si>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</si>
  <si>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</si>
  <si>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</si>
  <si>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</si>
  <si>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</si>
  <si>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</si>
  <si>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</si>
  <si>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</si>
  <si>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</si>
  <si>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</si>
  <si>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</si>
  <si>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</si>
  <si>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</si>
  <si>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</si>
  <si>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</si>
  <si>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</si>
  <si>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</si>
  <si>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</si>
  <si>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</si>
  <si>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</si>
  <si>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</si>
  <si>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</si>
  <si>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</si>
  <si>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</si>
  <si>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</si>
  <si>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</si>
  <si>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</si>
  <si>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</si>
  <si>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</si>
  <si>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</si>
  <si>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</si>
  <si>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</si>
  <si>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</si>
  <si>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</si>
  <si>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</si>
  <si>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</si>
  <si>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</si>
  <si>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</si>
  <si>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</si>
  <si>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</si>
  <si>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</si>
  <si>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</si>
  <si>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</si>
  <si>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</si>
  <si>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</si>
  <si>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</si>
  <si>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</si>
  <si>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</si>
  <si>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</si>
  <si>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</si>
  <si>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</si>
  <si>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</si>
  <si>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</si>
  <si>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</si>
  <si>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</si>
  <si>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</si>
  <si>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</si>
  <si>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</si>
  <si>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</si>
  <si>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</si>
  <si>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</si>
  <si>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</si>
  <si>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</si>
  <si>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</si>
  <si>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</si>
  <si>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</si>
  <si>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</si>
  <si>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</si>
  <si>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</si>
  <si>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</si>
  <si>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</si>
  <si>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</si>
  <si>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</si>
  <si>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</si>
  <si>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</si>
  <si>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</si>
  <si>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</si>
  <si>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</si>
  <si>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</si>
  <si>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</si>
  <si>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</si>
  <si>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</si>
  <si>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</si>
  <si>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</si>
  <si>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</si>
  <si>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</si>
  <si>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</si>
  <si>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</si>
  <si>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</si>
  <si>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</si>
  <si>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</si>
  <si>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</si>
  <si>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</si>
  <si>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</si>
  <si>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</si>
  <si>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</si>
  <si>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</si>
  <si>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</si>
  <si>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</si>
  <si>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</si>
  <si>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</si>
  <si>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</si>
  <si>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</si>
  <si>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</si>
  <si>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</si>
  <si>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</si>
  <si>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</si>
  <si>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</si>
  <si>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</si>
  <si>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</si>
  <si>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</si>
  <si>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</si>
  <si>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</si>
  <si>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</si>
  <si>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</si>
  <si>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</si>
  <si>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</si>
  <si>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</si>
  <si>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</si>
  <si>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</si>
  <si>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</si>
  <si>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</si>
  <si>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</si>
  <si>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</si>
  <si>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</si>
  <si>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</si>
  <si>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</si>
  <si>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</si>
  <si>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</si>
  <si>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</si>
  <si>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</si>
  <si>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</si>
  <si>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</si>
  <si>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</si>
  <si>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</si>
  <si>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</si>
  <si>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</si>
  <si>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</si>
  <si>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</si>
  <si>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</si>
  <si>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</si>
  <si>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</si>
  <si>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</si>
  <si>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</si>
  <si>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</si>
  <si>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</si>
  <si>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</si>
  <si>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</si>
  <si>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</si>
  <si>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</si>
  <si>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</si>
  <si>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</si>
  <si>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</si>
  <si>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</si>
  <si>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</si>
  <si>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</si>
  <si>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</si>
  <si>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</si>
  <si>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</si>
  <si>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</si>
  <si>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</si>
  <si>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</si>
  <si>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</si>
  <si>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</si>
  <si>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</si>
  <si>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</si>
  <si>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</si>
  <si>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</si>
  <si>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</si>
  <si>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</si>
  <si>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</si>
  <si>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</si>
  <si>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</si>
  <si>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</si>
  <si>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</si>
  <si>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</si>
  <si>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</si>
  <si>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</si>
  <si>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</si>
  <si>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</si>
  <si>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</si>
  <si>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</si>
  <si>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</si>
  <si>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</si>
  <si>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</si>
  <si>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</si>
  <si>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</si>
  <si>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</si>
  <si>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</si>
  <si>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</si>
  <si>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</si>
  <si>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</si>
  <si>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</si>
  <si>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</si>
  <si>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</si>
  <si>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</si>
  <si>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</si>
  <si>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</si>
  <si>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</si>
  <si>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</si>
  <si>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</si>
  <si>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</si>
  <si>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</si>
  <si>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</si>
  <si>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</si>
  <si>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</si>
  <si>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</si>
  <si>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</si>
  <si>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</si>
  <si>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</si>
  <si>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</si>
  <si>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</si>
  <si>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</si>
  <si>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</si>
  <si>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</si>
  <si>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</si>
  <si>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</si>
  <si>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</si>
  <si>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</si>
  <si>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</si>
  <si>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</si>
  <si>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</si>
  <si>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</si>
  <si>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</si>
  <si>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</si>
  <si>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</si>
  <si>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</si>
  <si>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</si>
  <si>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</si>
  <si>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</si>
  <si>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</si>
  <si>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</si>
  <si>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</si>
  <si>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</si>
  <si>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</si>
  <si>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</si>
  <si>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</si>
  <si>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</si>
  <si>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</si>
  <si>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</si>
  <si>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</si>
  <si>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</si>
  <si>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</si>
  <si>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</si>
  <si>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</si>
  <si>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</si>
  <si>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</si>
  <si>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</si>
  <si>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</si>
  <si>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</si>
  <si>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</si>
  <si>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</si>
  <si>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</si>
  <si>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</si>
  <si>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</si>
  <si>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</si>
  <si>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</si>
  <si>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</si>
  <si>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</si>
  <si>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</si>
  <si>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</si>
  <si>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</si>
  <si>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</si>
  <si>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</si>
  <si>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</si>
  <si>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</si>
  <si>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</si>
  <si>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</si>
  <si>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</si>
  <si>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</si>
  <si>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</si>
  <si>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</si>
  <si>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</si>
  <si>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</si>
  <si>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</si>
  <si>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</si>
  <si>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</si>
  <si>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</si>
  <si>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</si>
  <si>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</si>
  <si>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</si>
  <si>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</si>
  <si>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</si>
  <si>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</si>
  <si>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</si>
  <si>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</si>
  <si>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</si>
  <si>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</si>
  <si>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</si>
  <si>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</si>
  <si>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</si>
  <si>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</si>
  <si>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</si>
  <si>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</si>
  <si>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</si>
  <si>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</si>
  <si>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</si>
  <si>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</si>
  <si>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</si>
  <si>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</si>
  <si>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</si>
  <si>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</si>
  <si>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</si>
  <si>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</si>
  <si>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</si>
  <si>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</si>
  <si>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</si>
  <si>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</si>
  <si>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</si>
  <si>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</si>
  <si>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</si>
  <si>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</si>
  <si>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</si>
  <si>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</si>
  <si>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</si>
  <si>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</si>
  <si>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</si>
  <si>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</si>
  <si>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</si>
  <si>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</si>
  <si>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</si>
  <si>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</si>
  <si>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</si>
  <si>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</si>
  <si>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</si>
  <si>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</si>
  <si>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</si>
  <si>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</si>
  <si>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</si>
  <si>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</si>
  <si>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</si>
  <si>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</si>
  <si>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</si>
  <si>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</si>
  <si>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</si>
  <si>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</si>
  <si>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</si>
  <si>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</si>
  <si>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</si>
  <si>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</si>
  <si>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</si>
  <si>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</si>
  <si>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</si>
  <si>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</si>
  <si>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</si>
  <si>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</si>
  <si>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</si>
  <si>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</si>
  <si>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</si>
  <si>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</si>
  <si>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</si>
  <si>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</si>
  <si>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</si>
  <si>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</si>
  <si>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</si>
  <si>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</si>
  <si>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</si>
  <si>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</si>
  <si>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</si>
  <si>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</si>
  <si>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</si>
  <si>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</si>
  <si>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</si>
  <si>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</si>
  <si>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</si>
  <si>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</si>
  <si>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</si>
  <si>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</si>
  <si>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</si>
  <si>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</si>
  <si>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</si>
  <si>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</si>
  <si>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</si>
  <si>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</si>
  <si>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</si>
  <si>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</si>
  <si>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</si>
  <si>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</si>
  <si>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</si>
  <si>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</si>
  <si>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</si>
  <si>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</si>
  <si>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</si>
  <si>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</si>
  <si>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</si>
  <si>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</si>
  <si>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</si>
  <si>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</si>
  <si>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</si>
  <si>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</si>
  <si>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</si>
  <si>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</si>
  <si>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</si>
  <si>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</si>
  <si>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</si>
  <si>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</si>
  <si>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</si>
  <si>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</si>
  <si>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</si>
  <si>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</si>
  <si>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</si>
  <si>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</si>
  <si>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</si>
  <si>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</si>
  <si>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</si>
  <si>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</si>
  <si>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</si>
  <si>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</si>
  <si>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</si>
  <si>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</si>
  <si>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</si>
  <si>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</si>
  <si>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</si>
  <si>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</si>
  <si>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</si>
  <si>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</si>
  <si>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</si>
  <si>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</si>
  <si>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</si>
  <si>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</si>
  <si>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</si>
  <si>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</si>
  <si>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</si>
  <si>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</si>
  <si>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</si>
  <si>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</si>
  <si>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</si>
  <si>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</si>
  <si>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</si>
  <si>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</si>
  <si>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</si>
  <si>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</si>
  <si>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</si>
  <si>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</si>
  <si>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</si>
  <si>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</si>
  <si>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</si>
  <si>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</si>
  <si>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</si>
  <si>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</si>
  <si>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</si>
  <si>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</si>
  <si>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</si>
  <si>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</si>
  <si>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</si>
  <si>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</si>
  <si>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</si>
  <si>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</si>
  <si>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</si>
  <si>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</si>
  <si>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</si>
  <si>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</si>
  <si>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</si>
  <si>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</si>
  <si>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</si>
  <si>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</si>
  <si>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</si>
  <si>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</si>
  <si>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</si>
  <si>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</si>
  <si>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</si>
  <si>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</si>
  <si>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</si>
  <si>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</si>
  <si>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</si>
  <si>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</si>
  <si>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</si>
  <si>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</si>
  <si>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</si>
  <si>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</si>
  <si>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</si>
  <si>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</si>
  <si>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</si>
  <si>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</si>
  <si>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</si>
  <si>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</si>
  <si>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</si>
  <si>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</si>
  <si>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</si>
  <si>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</si>
  <si>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</si>
  <si>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</si>
  <si>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</si>
  <si>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</si>
  <si>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</si>
  <si>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</si>
  <si>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</si>
  <si>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</si>
  <si>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</si>
  <si>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</si>
  <si>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</si>
  <si>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</si>
  <si>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</si>
  <si>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</si>
  <si>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</si>
  <si>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</si>
  <si>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</si>
  <si>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</si>
  <si>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</si>
  <si>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</si>
  <si>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</si>
  <si>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</si>
  <si>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</si>
  <si>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</si>
  <si>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</si>
  <si>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</si>
  <si>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</si>
  <si>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</si>
  <si>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</si>
  <si>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</si>
  <si>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</si>
  <si>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</si>
  <si>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</si>
  <si>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</si>
  <si>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</si>
  <si>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</si>
  <si>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</si>
  <si>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</si>
  <si>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</si>
  <si>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</si>
  <si>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</si>
  <si>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</si>
  <si>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</si>
  <si>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</si>
  <si>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</si>
  <si>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</si>
  <si>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</si>
  <si>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</si>
  <si>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</si>
  <si>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</si>
  <si>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</si>
  <si>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</si>
  <si>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</si>
  <si>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</si>
  <si>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</si>
  <si>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</si>
  <si>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</si>
  <si>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</si>
  <si>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</si>
  <si>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</si>
  <si>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</si>
  <si>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</si>
  <si>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</si>
  <si>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</si>
  <si>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</si>
  <si>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</si>
  <si>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</si>
  <si>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</si>
  <si>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</si>
  <si>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</si>
  <si>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</si>
  <si>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</si>
  <si>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</si>
  <si>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</si>
  <si>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</si>
  <si>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</si>
  <si>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</si>
  <si>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</si>
  <si>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</si>
  <si>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</si>
  <si>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</si>
  <si>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</si>
  <si>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</si>
  <si>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</si>
  <si>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</si>
  <si>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</si>
  <si>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</si>
  <si>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</si>
  <si>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</si>
  <si>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</si>
  <si>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</si>
  <si>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</si>
  <si>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</si>
  <si>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</si>
  <si>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</si>
  <si>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</si>
  <si>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</si>
  <si>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</si>
  <si>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</si>
  <si>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</si>
  <si>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</si>
  <si>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</si>
  <si>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</si>
  <si>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</si>
  <si>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</si>
  <si>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</si>
  <si>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</si>
  <si>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</si>
  <si>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</si>
  <si>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</si>
  <si>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</si>
  <si>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</si>
  <si>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</si>
  <si>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</si>
  <si>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</si>
  <si>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</si>
  <si>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</si>
  <si>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</si>
  <si>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</si>
  <si>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</si>
  <si>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</si>
  <si>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</si>
  <si>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</si>
  <si>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</si>
  <si>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</si>
  <si>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</si>
  <si>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</si>
  <si>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</si>
  <si>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</si>
  <si>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</si>
  <si>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</si>
  <si>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</si>
  <si>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</si>
  <si>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</si>
  <si>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</si>
  <si>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</si>
  <si>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</si>
  <si>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</si>
  <si>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</si>
  <si>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</si>
  <si>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</si>
  <si>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</si>
  <si>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</si>
  <si>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</si>
  <si>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</si>
  <si>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</si>
  <si>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</si>
  <si>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</si>
  <si>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</si>
  <si>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</si>
  <si>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</si>
  <si>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</si>
  <si>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</si>
  <si>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</si>
  <si>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</si>
  <si>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</si>
  <si>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</si>
  <si>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</si>
  <si>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</si>
  <si>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</si>
  <si>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</si>
  <si>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</si>
  <si>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</si>
  <si>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</si>
  <si>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</si>
  <si>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</si>
  <si>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</si>
  <si>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</si>
  <si>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</si>
  <si>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</si>
  <si>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</si>
  <si>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</si>
  <si>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</si>
  <si>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</si>
  <si>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</si>
  <si>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</si>
  <si>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</si>
  <si>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</si>
  <si>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</si>
  <si>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</si>
  <si>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</si>
  <si>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</si>
  <si>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</si>
  <si>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</si>
  <si>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</si>
  <si>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</si>
  <si>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</si>
  <si>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</si>
  <si>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</si>
  <si>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</si>
  <si>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</si>
  <si>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</si>
  <si>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</si>
  <si>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</si>
  <si>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</si>
  <si>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</si>
  <si>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</si>
  <si>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</si>
  <si>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</si>
  <si>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</si>
  <si>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</si>
  <si>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</si>
  <si>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</si>
  <si>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</si>
  <si>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</si>
  <si>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</si>
  <si>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</si>
  <si>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</si>
  <si>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</si>
  <si>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</si>
  <si>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</si>
  <si>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</si>
  <si>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</si>
  <si>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</si>
  <si>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</si>
  <si>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</si>
  <si>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</si>
  <si>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</si>
  <si>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</si>
  <si>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</si>
  <si>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</si>
  <si>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</si>
  <si>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</si>
  <si>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</si>
  <si>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</si>
  <si>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</si>
  <si>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</si>
  <si>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</si>
  <si>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</si>
  <si>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</si>
  <si>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</si>
  <si>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</si>
  <si>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</si>
  <si>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</si>
  <si>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</si>
  <si>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</si>
  <si>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</si>
  <si>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</si>
  <si>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</si>
  <si>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</si>
  <si>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</si>
  <si>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</si>
  <si>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</si>
  <si>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</si>
  <si>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</si>
  <si>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</si>
  <si>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</si>
  <si>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</si>
  <si>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</si>
  <si>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</si>
  <si>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</si>
  <si>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</si>
  <si>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</si>
  <si>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</si>
  <si>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</si>
  <si>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</si>
  <si>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</si>
  <si>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</si>
  <si>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</si>
  <si>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</si>
  <si>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</si>
  <si>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</si>
  <si>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</si>
  <si>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</si>
  <si>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</si>
  <si>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</si>
  <si>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</si>
  <si>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</si>
  <si>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</si>
  <si>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</si>
  <si>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</si>
  <si>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</si>
  <si>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</si>
  <si>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</si>
  <si>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</si>
  <si>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</si>
  <si>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</si>
  <si>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</si>
  <si>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</si>
  <si>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</si>
  <si>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</si>
  <si>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</si>
  <si>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</si>
  <si>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</si>
  <si>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</si>
  <si>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</si>
  <si>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</si>
  <si>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</si>
  <si>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</si>
  <si>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</si>
  <si>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</si>
  <si>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</si>
  <si>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</si>
  <si>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</si>
  <si>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</si>
  <si>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</si>
  <si>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</si>
  <si>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</si>
  <si>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</si>
  <si>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</si>
  <si>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</si>
  <si>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</si>
  <si>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</si>
  <si>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</si>
  <si>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</si>
  <si>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</si>
  <si>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</si>
  <si>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</si>
  <si>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</si>
  <si>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</si>
  <si>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</si>
  <si>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</si>
  <si>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</si>
  <si>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</si>
  <si>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</si>
  <si>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</si>
  <si>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</si>
  <si>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</si>
  <si>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</si>
  <si>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</si>
  <si>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</si>
  <si>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</si>
  <si>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</si>
  <si>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</si>
  <si>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</si>
  <si>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</si>
  <si>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</si>
  <si>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</si>
  <si>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</si>
  <si>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</si>
  <si>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</si>
  <si>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</si>
  <si>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</si>
  <si>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</si>
  <si>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</si>
  <si>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</si>
  <si>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</si>
  <si>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</si>
  <si>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</si>
  <si>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</si>
  <si>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</si>
  <si>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</si>
  <si>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</si>
  <si>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</si>
  <si>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</si>
  <si>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</si>
  <si>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</si>
  <si>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</si>
  <si>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</si>
  <si>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</si>
  <si>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</si>
  <si>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</si>
  <si>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</si>
  <si>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</si>
  <si>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</si>
  <si>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</si>
  <si>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</si>
  <si>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</si>
  <si>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</si>
  <si>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</si>
  <si>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</si>
  <si>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</si>
  <si>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</si>
  <si>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</si>
  <si>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</si>
  <si>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</si>
  <si>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</si>
  <si>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</si>
  <si>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</si>
  <si>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</si>
  <si>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</si>
  <si>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</si>
  <si>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</si>
  <si>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</si>
  <si>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</si>
  <si>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</si>
  <si>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</si>
  <si>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</si>
  <si>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</si>
  <si>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</si>
  <si>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</si>
  <si>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</si>
  <si>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</si>
  <si>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</si>
  <si>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</si>
  <si>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</si>
  <si>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</si>
  <si>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</si>
  <si>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</si>
  <si>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</si>
  <si>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</si>
  <si>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</si>
  <si>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</si>
  <si>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</si>
  <si>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</si>
  <si>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</si>
  <si>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</si>
  <si>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</si>
  <si>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</si>
  <si>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</si>
  <si>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</si>
  <si>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</si>
  <si>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</si>
  <si>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</si>
  <si>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</si>
  <si>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</si>
  <si>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</si>
  <si>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</si>
  <si>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</si>
  <si>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</si>
  <si>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</si>
  <si>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</si>
  <si>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</si>
  <si>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</si>
  <si>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</si>
  <si>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</si>
  <si>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</si>
  <si>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</si>
  <si>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</si>
  <si>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</si>
  <si>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</si>
  <si>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</si>
  <si>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</si>
  <si>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</si>
  <si>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</si>
  <si>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</si>
  <si>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</si>
  <si>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</si>
  <si>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</si>
  <si>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</si>
  <si>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</si>
  <si>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</si>
  <si>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</si>
  <si>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</si>
  <si>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</si>
  <si>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</si>
  <si>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</si>
  <si>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</si>
  <si>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</si>
  <si>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</si>
  <si>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</si>
  <si>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</si>
  <si>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</si>
  <si>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</si>
  <si>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</si>
  <si>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</si>
  <si>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</si>
  <si>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</si>
  <si>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</si>
  <si>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</si>
  <si>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</si>
  <si>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</si>
  <si>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</si>
  <si>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</si>
  <si>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</si>
  <si>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</si>
  <si>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</si>
  <si>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</si>
  <si>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</si>
  <si>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</si>
  <si>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</si>
  <si>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</si>
  <si>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</si>
  <si>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</si>
  <si>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</si>
  <si>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</si>
  <si>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</si>
  <si>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</si>
  <si>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</si>
  <si>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</si>
  <si>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</si>
  <si>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</si>
  <si>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</si>
  <si>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</si>
  <si>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</si>
  <si>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</si>
  <si>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</si>
  <si>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</si>
  <si>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</si>
  <si>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</si>
  <si>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</si>
  <si>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</si>
  <si>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</si>
  <si>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</si>
  <si>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</si>
  <si>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</si>
  <si>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</si>
  <si>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</si>
  <si>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</si>
  <si>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</si>
  <si>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</si>
  <si>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</si>
  <si>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</si>
  <si>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</si>
  <si>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</si>
  <si>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</si>
  <si>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</si>
  <si>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</si>
  <si>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</si>
  <si>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</si>
  <si>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</si>
  <si>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</si>
  <si>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</si>
  <si>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</si>
  <si>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</si>
  <si>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</si>
  <si>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</si>
  <si>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</si>
  <si>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</si>
  <si>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</si>
  <si>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</si>
  <si>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</si>
  <si>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</si>
  <si>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</si>
  <si>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</si>
  <si>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</si>
  <si>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</si>
  <si>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</si>
  <si>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</si>
  <si>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</si>
  <si>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</si>
  <si>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</si>
  <si>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</si>
  <si>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</si>
  <si>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</si>
  <si>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</si>
  <si>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</si>
  <si>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</si>
  <si>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</si>
  <si>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</si>
  <si>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</si>
  <si>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</si>
  <si>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</si>
  <si>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</si>
  <si>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</si>
  <si>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</si>
  <si>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</si>
  <si>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</si>
  <si>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</si>
  <si>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</si>
  <si>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</si>
  <si>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</si>
  <si>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</si>
  <si>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</si>
  <si>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</si>
  <si>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</si>
  <si>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</si>
  <si>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</si>
  <si>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</si>
  <si>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</si>
  <si>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</si>
  <si>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</si>
  <si>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</si>
  <si>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</si>
  <si>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</si>
  <si>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</si>
  <si>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</si>
  <si>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</si>
  <si>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</si>
  <si>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</si>
  <si>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</si>
  <si>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</si>
  <si>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</si>
  <si>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</si>
  <si>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</si>
  <si>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</si>
  <si>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</si>
  <si>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</si>
  <si>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</si>
  <si>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</si>
  <si>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</si>
  <si>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</si>
  <si>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</si>
  <si>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</si>
  <si>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</si>
  <si>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</si>
  <si>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</si>
  <si>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</si>
  <si>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</si>
  <si>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</si>
  <si>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</si>
  <si>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</si>
  <si>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</si>
  <si>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</si>
  <si>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</si>
  <si>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</si>
  <si>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</si>
  <si>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</si>
  <si>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</si>
  <si>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</si>
  <si>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</si>
  <si>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</si>
  <si>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</si>
  <si>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</si>
  <si>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</si>
  <si>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</si>
  <si>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</si>
  <si>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</si>
  <si>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</si>
  <si>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</si>
  <si>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</si>
  <si>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</si>
  <si>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</si>
  <si>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</si>
  <si>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</si>
  <si>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</si>
  <si>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</si>
  <si>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</si>
  <si>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</si>
  <si>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</si>
  <si>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</si>
  <si>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</si>
  <si>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</si>
  <si>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</si>
  <si>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</si>
  <si>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</si>
  <si>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</si>
  <si>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</si>
  <si>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</si>
  <si>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</si>
  <si>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</si>
  <si>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</si>
  <si>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</si>
  <si>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</si>
  <si>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</si>
  <si>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</si>
  <si>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</si>
  <si>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</si>
  <si>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</si>
  <si>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</si>
  <si>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</si>
  <si>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</si>
  <si>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</si>
  <si>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</si>
  <si>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</si>
  <si>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</si>
  <si>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</si>
  <si>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</si>
  <si>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</si>
  <si>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</si>
  <si>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</si>
  <si>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</si>
  <si>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</si>
  <si>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</si>
  <si>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</si>
  <si>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</si>
  <si>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</si>
  <si>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</si>
  <si>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</si>
  <si>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</si>
  <si>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</si>
  <si>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</si>
  <si>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</si>
  <si>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</si>
  <si>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</si>
  <si>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</si>
  <si>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</si>
  <si>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</si>
  <si>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</si>
  <si>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</si>
  <si>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</si>
  <si>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</si>
  <si>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</si>
  <si>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</si>
  <si>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</si>
  <si>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</si>
  <si>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</si>
  <si>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</si>
  <si>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</si>
  <si>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</si>
  <si>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</si>
  <si>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</si>
  <si>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</si>
  <si>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</si>
  <si>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</si>
  <si>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</si>
  <si>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</si>
  <si>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</si>
  <si>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</si>
  <si>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</si>
  <si>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</si>
  <si>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</si>
  <si>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</si>
  <si>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</si>
  <si>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</si>
  <si>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</si>
  <si>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</si>
  <si>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</si>
  <si>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</si>
  <si>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</si>
  <si>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</si>
  <si>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</si>
  <si>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</si>
  <si>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</si>
  <si>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</si>
  <si>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</si>
  <si>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</si>
  <si>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</si>
  <si>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</si>
  <si>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</si>
  <si>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</si>
  <si>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</si>
  <si>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</si>
  <si>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</si>
  <si>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</si>
  <si>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</si>
  <si>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</si>
  <si>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</si>
  <si>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</si>
  <si>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</si>
  <si>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</si>
  <si>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</si>
  <si>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</si>
  <si>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</si>
  <si>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</si>
  <si>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</si>
  <si>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</si>
  <si>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</si>
  <si>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</si>
  <si>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</si>
  <si>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</si>
  <si>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</si>
  <si>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</si>
  <si>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</si>
  <si>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</si>
  <si>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</si>
  <si>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</si>
  <si>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</si>
  <si>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</si>
  <si>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</si>
  <si>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</si>
  <si>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</si>
  <si>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</si>
  <si>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</si>
  <si>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</si>
  <si>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</si>
  <si>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</si>
  <si>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</si>
  <si>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</si>
  <si>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</si>
  <si>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</si>
  <si>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</si>
  <si>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</si>
  <si>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</si>
  <si>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</si>
  <si>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</si>
  <si>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</si>
  <si>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</si>
  <si>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</si>
  <si>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</si>
  <si>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</si>
  <si>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</si>
  <si>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</si>
  <si>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</si>
  <si>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</si>
  <si>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</si>
  <si>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</si>
  <si>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</si>
  <si>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</si>
  <si>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</si>
  <si>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</si>
  <si>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</si>
  <si>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</si>
  <si>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</si>
  <si>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</si>
  <si>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</si>
  <si>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</si>
  <si>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</si>
  <si>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</si>
  <si>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</si>
  <si>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</si>
  <si>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</si>
  <si>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</si>
  <si>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</si>
  <si>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</si>
  <si>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</si>
  <si>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</si>
  <si>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</si>
  <si>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</si>
  <si>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</si>
  <si>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</si>
  <si>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</si>
  <si>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</si>
  <si>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</si>
  <si>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</si>
  <si>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</si>
  <si>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</si>
  <si>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</si>
  <si>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</si>
  <si>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</si>
  <si>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</si>
  <si>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</si>
  <si>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</si>
  <si>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</si>
  <si>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</si>
  <si>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</si>
  <si>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</si>
  <si>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</si>
  <si>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</si>
  <si>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</si>
  <si>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</si>
  <si>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</si>
  <si>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</si>
  <si>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</si>
  <si>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</si>
  <si>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</si>
  <si>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</si>
  <si>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</si>
  <si>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</si>
  <si>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</si>
  <si>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</si>
  <si>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</si>
  <si>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</si>
  <si>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</si>
  <si>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</si>
  <si>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</si>
  <si>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</si>
  <si>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</si>
  <si>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</si>
  <si>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</si>
  <si>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</si>
  <si>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</si>
  <si>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</si>
  <si>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</si>
  <si>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</si>
  <si>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</si>
  <si>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</si>
  <si>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</si>
  <si>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</si>
  <si>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</si>
  <si>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</si>
  <si>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</si>
  <si>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</si>
  <si>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</si>
  <si>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</si>
  <si>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</si>
  <si>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</si>
  <si>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</si>
  <si>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</si>
  <si>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</si>
  <si>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</si>
  <si>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</si>
  <si>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</si>
  <si>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</si>
  <si>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</si>
  <si>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</si>
  <si>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</si>
  <si>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</si>
  <si>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</si>
  <si>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</si>
  <si>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</si>
  <si>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</si>
  <si>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</si>
  <si>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</si>
  <si>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</si>
  <si>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</si>
  <si>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</si>
  <si>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</si>
  <si>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</si>
  <si>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</si>
  <si>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</si>
  <si>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</si>
  <si>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</si>
  <si>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</si>
  <si>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</si>
  <si>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</si>
  <si>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</si>
  <si>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</si>
  <si>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</si>
  <si>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</si>
  <si>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</si>
  <si>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</si>
  <si>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</si>
  <si>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</si>
  <si>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</si>
  <si>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</si>
  <si>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</si>
  <si>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</si>
  <si>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</si>
  <si>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</si>
  <si>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</si>
  <si>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</si>
  <si>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</si>
  <si>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</si>
  <si>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</si>
  <si>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</si>
  <si>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</si>
  <si>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</si>
  <si>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</si>
  <si>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</si>
  <si>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</si>
  <si>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</si>
  <si>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</si>
  <si>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</si>
  <si>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</si>
  <si>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</si>
  <si>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</si>
  <si>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</si>
  <si>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</si>
  <si>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</si>
  <si>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</si>
  <si>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</si>
  <si>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</si>
  <si>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</si>
  <si>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</si>
  <si>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</si>
  <si>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</si>
  <si>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</si>
  <si>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</si>
  <si>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</si>
  <si>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</si>
  <si>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</si>
  <si>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</si>
  <si>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</si>
  <si>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</si>
  <si>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</si>
  <si>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</si>
  <si>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</si>
  <si>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</si>
  <si>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</si>
  <si>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</si>
  <si>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</si>
  <si>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</si>
  <si>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</si>
  <si>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</si>
  <si>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</si>
  <si>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</si>
  <si>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</si>
  <si>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</si>
  <si>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</si>
  <si>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</si>
  <si>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</si>
  <si>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</si>
  <si>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</si>
  <si>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</si>
  <si>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</si>
  <si>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</si>
  <si>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</si>
  <si>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</si>
  <si>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</si>
  <si>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</si>
  <si>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</si>
  <si>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</si>
  <si>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</si>
  <si>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</si>
  <si>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</si>
  <si>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</si>
  <si>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</si>
  <si>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</si>
  <si>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</si>
  <si>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</si>
  <si>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</si>
  <si>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</si>
  <si>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</si>
  <si>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</si>
  <si>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</si>
  <si>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</si>
  <si>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</si>
  <si>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</si>
  <si>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</si>
  <si>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</si>
  <si>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</si>
  <si>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</si>
  <si>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</si>
  <si>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</si>
  <si>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</si>
  <si>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</si>
  <si>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</si>
  <si>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</si>
  <si>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</si>
  <si>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</si>
  <si>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</si>
  <si>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</si>
  <si>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</si>
  <si>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</si>
  <si>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</si>
  <si>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</si>
  <si>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</si>
  <si>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</si>
  <si>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</si>
  <si>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</si>
  <si>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</si>
  <si>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</si>
  <si>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</si>
  <si>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</si>
  <si>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</si>
  <si>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</si>
  <si>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</si>
  <si>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</si>
  <si>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</si>
  <si>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</si>
  <si>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</si>
  <si>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</si>
  <si>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</si>
  <si>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</si>
  <si>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</si>
  <si>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</si>
  <si>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</si>
  <si>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</si>
  <si>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</si>
  <si>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</si>
  <si>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</si>
  <si>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</si>
  <si>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</si>
  <si>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</si>
  <si>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</si>
  <si>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</si>
  <si>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</si>
  <si>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</si>
  <si>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</si>
  <si>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</si>
  <si>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</si>
  <si>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</si>
  <si>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</si>
  <si>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</si>
  <si>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</si>
  <si>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</si>
  <si>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</si>
  <si>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</si>
  <si>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</si>
  <si>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</si>
  <si>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</si>
  <si>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</si>
  <si>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</si>
  <si>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</si>
  <si>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</si>
  <si>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</si>
  <si>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</si>
  <si>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</si>
  <si>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</si>
  <si>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</si>
  <si>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</si>
  <si>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</si>
  <si>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</si>
  <si>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</si>
  <si>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</si>
  <si>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</si>
  <si>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</si>
  <si>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</si>
  <si>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</si>
  <si>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</si>
  <si>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</si>
  <si>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</si>
  <si>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</si>
  <si>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</si>
  <si>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</si>
  <si>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</si>
  <si>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</si>
  <si>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</si>
  <si>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</si>
  <si>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</si>
  <si>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</si>
  <si>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</si>
  <si>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</si>
  <si>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</si>
  <si>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</si>
  <si>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</si>
  <si>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</si>
  <si>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</si>
  <si>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</si>
  <si>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</si>
  <si>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</si>
  <si>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</si>
  <si>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</si>
  <si>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</si>
  <si>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</si>
  <si>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</si>
  <si>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</si>
  <si>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</si>
  <si>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</si>
  <si>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</si>
  <si>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</si>
  <si>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</si>
  <si>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</si>
  <si>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</si>
  <si>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</si>
  <si>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</si>
  <si>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</si>
  <si>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</si>
  <si>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</si>
  <si>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</si>
  <si>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</si>
  <si>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</si>
  <si>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</si>
  <si>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</si>
  <si>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</si>
  <si>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</si>
  <si>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</si>
  <si>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</si>
  <si>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</si>
  <si>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</si>
  <si>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</si>
  <si>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</si>
  <si>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</si>
  <si>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</si>
  <si>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</si>
  <si>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</si>
  <si>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</si>
  <si>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</si>
  <si>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</si>
  <si>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</si>
  <si>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</si>
  <si>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</si>
  <si>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</si>
  <si>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</si>
  <si>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</si>
  <si>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</si>
  <si>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</si>
  <si>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</si>
  <si>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</si>
  <si>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</si>
  <si>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</si>
  <si>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</si>
  <si>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</si>
  <si>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</si>
  <si>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</si>
  <si>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</si>
  <si>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</si>
  <si>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</si>
  <si>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</si>
  <si>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</si>
  <si>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</si>
  <si>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</si>
  <si>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</si>
  <si>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</si>
  <si>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</si>
  <si>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</si>
  <si>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</si>
  <si>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</si>
  <si>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</si>
  <si>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</si>
  <si>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</si>
  <si>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</si>
  <si>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</si>
  <si>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</si>
  <si>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</si>
  <si>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</si>
  <si>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</si>
  <si>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</si>
  <si>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</si>
  <si>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</si>
  <si>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</si>
  <si>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</si>
  <si>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</si>
  <si>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</si>
  <si>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</si>
  <si>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</si>
  <si>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</si>
  <si>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</si>
  <si>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</si>
  <si>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</si>
  <si>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</si>
  <si>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</si>
  <si>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</si>
  <si>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</si>
  <si>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</si>
  <si>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</si>
  <si>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</si>
  <si>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</si>
  <si>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</si>
  <si>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</si>
  <si>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</si>
  <si>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</si>
  <si>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</si>
  <si>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</si>
  <si>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</si>
  <si>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</si>
  <si>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</si>
  <si>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</si>
  <si>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</si>
  <si>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</si>
  <si>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</si>
  <si>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</si>
  <si>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</si>
  <si>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</si>
  <si>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</si>
  <si>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</si>
  <si>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</si>
  <si>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</si>
  <si>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</si>
  <si>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</si>
  <si>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</si>
  <si>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</si>
  <si>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</si>
  <si>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</si>
  <si>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</si>
  <si>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</si>
  <si>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</si>
  <si>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</si>
  <si>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</si>
  <si>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</si>
  <si>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</si>
  <si>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</si>
  <si>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</si>
  <si>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</si>
  <si>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</si>
  <si>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</si>
  <si>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</si>
  <si>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</si>
  <si>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</si>
  <si>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</si>
  <si>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</si>
  <si>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</si>
  <si>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</si>
  <si>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</si>
  <si>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</si>
  <si>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</si>
  <si>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</si>
  <si>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</si>
  <si>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</si>
  <si>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</si>
  <si>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</si>
  <si>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</si>
  <si>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</si>
  <si>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</si>
  <si>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</si>
  <si>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</si>
  <si>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</si>
  <si>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</si>
  <si>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</si>
  <si>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</si>
  <si>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</si>
  <si>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</si>
  <si>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</si>
  <si>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</si>
  <si>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</si>
  <si>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</si>
  <si>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</si>
  <si>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</si>
  <si>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</si>
  <si>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</si>
  <si>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</si>
  <si>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</si>
  <si>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</si>
  <si>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</si>
  <si>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</si>
  <si>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</si>
  <si>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</si>
  <si>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</si>
  <si>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</si>
  <si>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</si>
  <si>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</si>
  <si>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</si>
  <si>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</si>
  <si>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</si>
  <si>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</si>
  <si>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</si>
  <si>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</si>
  <si>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</si>
  <si>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</si>
  <si>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</si>
  <si>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</si>
  <si>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</si>
  <si>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</si>
  <si>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</si>
  <si>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</si>
  <si>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</si>
  <si>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</si>
  <si>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</si>
  <si>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</si>
  <si>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</si>
  <si>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</si>
  <si>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</si>
  <si>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</si>
  <si>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</si>
  <si>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</si>
  <si>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</si>
  <si>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</si>
  <si>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</si>
  <si>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</si>
  <si>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</si>
  <si>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</si>
  <si>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</si>
  <si>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</si>
  <si>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</si>
  <si>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</si>
  <si>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</si>
  <si>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</si>
  <si>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</si>
  <si>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</si>
  <si>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</si>
  <si>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</si>
  <si>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</si>
  <si>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</si>
  <si>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</si>
  <si>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</si>
  <si>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</si>
  <si>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</si>
  <si>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</si>
  <si>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</si>
  <si>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</si>
  <si>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</si>
  <si>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</si>
  <si>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</si>
  <si>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</si>
  <si>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</si>
  <si>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</si>
  <si>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</si>
  <si>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</si>
  <si>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</si>
  <si>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</si>
  <si>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</si>
  <si>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</si>
  <si>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</si>
  <si>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</si>
  <si>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</si>
  <si>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</si>
  <si>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</si>
  <si>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</si>
  <si>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</si>
  <si>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</si>
  <si>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</si>
  <si>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</si>
  <si>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</si>
  <si>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</si>
  <si>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</si>
  <si>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</si>
  <si>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</si>
  <si>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</si>
  <si>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</si>
  <si>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</si>
  <si>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</si>
  <si>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</si>
  <si>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</si>
  <si>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</si>
  <si>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</si>
  <si>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</si>
  <si>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</si>
  <si>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</si>
  <si>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</si>
  <si>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</si>
  <si>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</si>
  <si>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</si>
  <si>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</si>
  <si>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</si>
  <si>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</si>
  <si>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</si>
  <si>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</si>
  <si>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</si>
  <si>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</si>
  <si>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</si>
  <si>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</si>
  <si>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</si>
  <si>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</si>
  <si>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</si>
  <si>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</si>
  <si>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</si>
  <si>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</si>
  <si>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</si>
  <si>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</si>
  <si>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</si>
  <si>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</si>
  <si>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</si>
  <si>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</si>
  <si>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</si>
  <si>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</si>
  <si>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</si>
  <si>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</si>
  <si>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</si>
  <si>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</si>
  <si>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</si>
  <si>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</si>
  <si>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</si>
  <si>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</si>
  <si>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</si>
  <si>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</si>
  <si>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</si>
  <si>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</si>
  <si>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</si>
  <si>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</si>
  <si>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</si>
  <si>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</si>
  <si>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</si>
  <si>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</si>
  <si>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</si>
  <si>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</si>
  <si>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</si>
  <si>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</si>
  <si>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</si>
  <si>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</si>
  <si>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</si>
  <si>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</si>
  <si>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</si>
  <si>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</si>
  <si>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</si>
  <si>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</si>
  <si>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</si>
  <si>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</si>
  <si>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</si>
  <si>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</si>
  <si>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</si>
  <si>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</si>
  <si>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</si>
  <si>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</si>
  <si>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</si>
  <si>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</si>
  <si>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</si>
  <si>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</si>
  <si>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</si>
  <si>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</si>
  <si>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</si>
  <si>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</si>
  <si>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</si>
  <si>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</si>
  <si>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</si>
  <si>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</si>
  <si>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</si>
  <si>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</si>
  <si>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</si>
  <si>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</si>
  <si>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</si>
  <si>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</si>
  <si>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</si>
  <si>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</si>
  <si>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</si>
  <si>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</si>
  <si>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</si>
  <si>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</si>
  <si>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</si>
  <si>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</si>
  <si>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</si>
  <si>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</si>
  <si>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</si>
  <si>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</si>
  <si>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</si>
  <si>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</si>
  <si>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</si>
  <si>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</si>
  <si>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</si>
  <si>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</si>
  <si>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</si>
  <si>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</si>
  <si>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</si>
  <si>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</si>
  <si>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</si>
  <si>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</si>
  <si>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</si>
  <si>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</si>
  <si>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</si>
  <si>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</si>
  <si>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</si>
  <si>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</si>
  <si>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</si>
  <si>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</si>
  <si>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</si>
  <si>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</si>
  <si>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</si>
  <si>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</si>
  <si>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</si>
  <si>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</si>
  <si>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</si>
  <si>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</si>
  <si>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</si>
  <si>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</si>
  <si>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</si>
  <si>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</si>
  <si>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</si>
  <si>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</si>
  <si>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</si>
  <si>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</si>
  <si>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</si>
  <si>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</si>
  <si>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</si>
  <si>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</si>
  <si>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</si>
  <si>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</si>
  <si>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</si>
  <si>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</si>
  <si>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</si>
  <si>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</si>
  <si>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</si>
  <si>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</si>
  <si>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</si>
  <si>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</si>
  <si>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</si>
  <si>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</si>
  <si>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</si>
  <si>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</si>
  <si>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</si>
  <si>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</si>
  <si>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</si>
  <si>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</si>
  <si>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</si>
  <si>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</si>
  <si>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</si>
  <si>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</si>
  <si>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</si>
  <si>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</si>
  <si>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</si>
  <si>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</si>
  <si>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</si>
  <si>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</si>
  <si>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</si>
  <si>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</si>
  <si>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</si>
  <si>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</si>
  <si>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</si>
  <si>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</si>
  <si>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</si>
  <si>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</si>
  <si>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</si>
  <si>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</si>
  <si>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</si>
  <si>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</si>
  <si>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</si>
  <si>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</si>
  <si>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</si>
  <si>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</si>
  <si>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</si>
  <si>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</si>
  <si>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</si>
  <si>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</si>
  <si>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</si>
  <si>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</si>
  <si>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</si>
  <si>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</si>
  <si>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</si>
  <si>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</si>
  <si>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</si>
  <si>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</si>
  <si>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</si>
  <si>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</si>
  <si>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</si>
  <si>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</si>
  <si>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</si>
  <si>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</si>
  <si>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</si>
  <si>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</si>
  <si>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</si>
  <si>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</si>
  <si>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</si>
  <si>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</si>
  <si>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</si>
  <si>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</si>
  <si>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</si>
  <si>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</si>
  <si>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</si>
  <si>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</si>
  <si>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</si>
  <si>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</si>
  <si>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</si>
  <si>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</si>
  <si>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</si>
  <si>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</si>
  <si>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</si>
  <si>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</si>
  <si>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</si>
  <si>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</si>
  <si>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</si>
  <si>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</si>
  <si>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</si>
  <si>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</si>
  <si>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</si>
  <si>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</si>
  <si>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</si>
  <si>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</si>
  <si>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</si>
  <si>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</si>
  <si>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</si>
  <si>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</si>
  <si>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</si>
  <si>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</si>
  <si>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</si>
  <si>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</si>
  <si>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</si>
  <si>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</si>
  <si>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</si>
  <si>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</si>
  <si>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</si>
  <si>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</si>
  <si>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</si>
  <si>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</si>
  <si>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</si>
  <si>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</si>
  <si>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</si>
  <si>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</si>
  <si>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</si>
  <si>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</si>
  <si>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</si>
  <si>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</si>
  <si>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</si>
  <si>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</si>
  <si>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</si>
  <si>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</si>
  <si>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</si>
  <si>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</si>
  <si>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</si>
  <si>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</si>
  <si>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</si>
  <si>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</si>
  <si>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</si>
  <si>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</si>
  <si>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</si>
  <si>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</si>
  <si>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</si>
  <si>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</si>
  <si>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</si>
  <si>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</si>
  <si>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</si>
  <si>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</si>
  <si>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</si>
  <si>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</si>
  <si>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</si>
  <si>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</si>
  <si>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</si>
  <si>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</si>
  <si>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</si>
  <si>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</si>
  <si>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</si>
  <si>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</si>
  <si>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</si>
  <si>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</si>
  <si>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</si>
  <si>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</si>
  <si>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</si>
  <si>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</si>
  <si>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</si>
  <si>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</si>
  <si>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</si>
  <si>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</si>
  <si>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</si>
  <si>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</si>
  <si>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</si>
  <si>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</si>
  <si>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</si>
  <si>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</si>
  <si>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</si>
  <si>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</si>
  <si>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</si>
  <si>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</si>
  <si>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</si>
  <si>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</si>
  <si>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</si>
  <si>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</si>
  <si>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</si>
  <si>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</si>
  <si>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</si>
  <si>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</si>
  <si>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</si>
  <si>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</si>
  <si>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</si>
  <si>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</si>
  <si>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</si>
  <si>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</si>
  <si>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</si>
  <si>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</si>
  <si>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</si>
  <si>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</si>
  <si>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</si>
  <si>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</si>
  <si>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</si>
  <si>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</si>
  <si>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</si>
  <si>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</si>
  <si>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</si>
  <si>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</si>
  <si>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</si>
  <si>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</si>
  <si>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</si>
  <si>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</si>
  <si>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</si>
  <si>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</si>
  <si>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</si>
  <si>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</si>
  <si>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</si>
  <si>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</si>
  <si>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</si>
  <si>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</si>
  <si>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</si>
  <si>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</si>
  <si>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</si>
  <si>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</si>
  <si>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</si>
  <si>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</si>
  <si>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</si>
  <si>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</si>
  <si>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</si>
  <si>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</si>
  <si>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</si>
  <si>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</si>
  <si>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</si>
  <si>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</si>
  <si>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</si>
  <si>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</si>
  <si>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</si>
  <si>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</si>
  <si>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</si>
  <si>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</si>
  <si>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</si>
  <si>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</si>
  <si>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</si>
  <si>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</si>
  <si>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</si>
  <si>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</si>
  <si>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</si>
  <si>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</si>
  <si>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</si>
  <si>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</si>
  <si>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</si>
  <si>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</si>
  <si>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</si>
  <si>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</si>
  <si>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</si>
  <si>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</si>
  <si>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</si>
  <si>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</si>
  <si>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</si>
  <si>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</si>
  <si>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</si>
  <si>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</si>
  <si>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</si>
  <si>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</si>
  <si>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</si>
  <si>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</si>
  <si>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</si>
  <si>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</si>
  <si>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</si>
  <si>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</si>
  <si>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</si>
  <si>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</si>
  <si>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</si>
  <si>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</si>
  <si>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</si>
  <si>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</si>
  <si>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</si>
  <si>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</si>
  <si>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</si>
  <si>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</si>
  <si>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</si>
  <si>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</si>
  <si>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</si>
  <si>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</si>
  <si>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</si>
  <si>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</si>
  <si>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</si>
  <si>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</si>
  <si>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</si>
  <si>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</si>
  <si>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</si>
  <si>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</si>
  <si>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</si>
  <si>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</si>
  <si>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</si>
  <si>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</si>
  <si>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</si>
  <si>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</si>
  <si>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</si>
  <si>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</si>
  <si>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</si>
  <si>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</si>
  <si>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</si>
  <si>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</si>
  <si>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</si>
  <si>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</si>
  <si>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</si>
  <si>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</si>
  <si>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</si>
  <si>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</si>
  <si>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</si>
  <si>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</si>
  <si>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</si>
  <si>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</si>
  <si>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</si>
  <si>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</si>
  <si>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</si>
  <si>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</si>
  <si>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</si>
  <si>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</si>
  <si>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</si>
  <si>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</si>
  <si>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</si>
  <si>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</si>
  <si>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</si>
  <si>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</si>
  <si>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</si>
  <si>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</si>
  <si>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</si>
  <si>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</si>
  <si>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</si>
  <si>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</si>
  <si>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</si>
  <si>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</si>
  <si>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</si>
  <si>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</si>
  <si>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</si>
  <si>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</si>
  <si>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</si>
  <si>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</si>
  <si>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</si>
  <si>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</si>
  <si>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</si>
  <si>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</si>
  <si>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</si>
  <si>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</si>
  <si>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</si>
  <si>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</si>
  <si>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</si>
  <si>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</si>
  <si>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</si>
  <si>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</si>
  <si>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</si>
  <si>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</si>
  <si>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</si>
  <si>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</si>
  <si>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</si>
  <si>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</si>
  <si>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</si>
  <si>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</si>
  <si>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</si>
  <si>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</si>
  <si>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</si>
  <si>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</si>
  <si>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</si>
  <si>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</si>
  <si>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</si>
  <si>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</si>
  <si>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</si>
  <si>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</si>
  <si>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</si>
  <si>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</si>
  <si>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</si>
  <si>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</si>
  <si>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</si>
  <si>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</si>
  <si>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</si>
  <si>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</si>
  <si>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</si>
  <si>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</si>
  <si>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</si>
  <si>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</si>
  <si>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</si>
  <si>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</si>
  <si>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</si>
  <si>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</si>
  <si>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</si>
  <si>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</si>
  <si>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</si>
  <si>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</si>
  <si>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</si>
  <si>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</si>
  <si>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</si>
  <si>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</si>
  <si>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</si>
  <si>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</si>
  <si>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</si>
  <si>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</si>
  <si>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</si>
  <si>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</si>
  <si>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</si>
  <si>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</si>
  <si>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</si>
  <si>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</si>
  <si>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</si>
  <si>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</si>
  <si>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</si>
  <si>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</si>
  <si>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</si>
  <si>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</si>
  <si>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</si>
  <si>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</si>
  <si>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</si>
  <si>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</si>
  <si>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</si>
  <si>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</si>
  <si>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</si>
  <si>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</si>
  <si>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</si>
  <si>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</si>
  <si>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</si>
  <si>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</si>
  <si>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</si>
  <si>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</si>
  <si>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</si>
  <si>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</si>
  <si>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</si>
  <si>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</si>
  <si>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</si>
  <si>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</si>
  <si>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</si>
  <si>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</si>
  <si>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</si>
  <si>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</si>
  <si>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</si>
  <si>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</si>
  <si>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</si>
  <si>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</si>
  <si>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</si>
  <si>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</si>
  <si>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</si>
  <si>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</si>
  <si>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</si>
  <si>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</si>
  <si>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</si>
  <si>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</si>
  <si>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</si>
  <si>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</si>
  <si>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</si>
  <si>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</si>
  <si>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</si>
  <si>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</si>
  <si>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</si>
  <si>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</si>
  <si>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</si>
  <si>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</si>
  <si>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</si>
  <si>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</si>
  <si>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</si>
  <si>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</si>
  <si>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</si>
  <si>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</si>
  <si>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</si>
  <si>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</si>
  <si>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</si>
  <si>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</si>
  <si>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</si>
  <si>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</si>
  <si>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</si>
  <si>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</si>
  <si>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</si>
  <si>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</si>
  <si>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</si>
  <si>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</si>
  <si>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</si>
  <si>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</si>
  <si>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</si>
  <si>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</si>
  <si>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</si>
  <si>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</si>
  <si>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</si>
  <si>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</si>
  <si>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</si>
  <si>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</si>
  <si>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</si>
  <si>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</si>
  <si>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</si>
  <si>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</si>
  <si>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</si>
  <si>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</si>
  <si>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</si>
  <si>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</si>
  <si>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</si>
  <si>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</si>
  <si>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</si>
  <si>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</si>
  <si>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</si>
  <si>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</si>
  <si>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</si>
  <si>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</si>
  <si>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</si>
  <si>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</si>
  <si>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</si>
  <si>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</si>
  <si>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</si>
  <si>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</si>
  <si>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</si>
  <si>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</si>
  <si>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</si>
  <si>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</si>
  <si>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</si>
  <si>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</si>
  <si>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</si>
  <si>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</si>
  <si>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</si>
  <si>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</si>
  <si>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</si>
  <si>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</si>
  <si>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</si>
  <si>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</si>
  <si>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</si>
  <si>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</si>
  <si>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</si>
  <si>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</si>
  <si>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</si>
  <si>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</si>
  <si>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</si>
  <si>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</si>
  <si>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</si>
  <si>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</si>
  <si>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</si>
  <si>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</si>
  <si>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</si>
  <si>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</si>
  <si>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</si>
  <si>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</si>
  <si>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</si>
  <si>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</si>
  <si>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</si>
  <si>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</si>
  <si>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</si>
  <si>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</si>
  <si>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</si>
  <si>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</si>
  <si>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</si>
  <si>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</si>
  <si>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</si>
  <si>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</si>
  <si>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</si>
  <si>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</si>
  <si>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</si>
  <si>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</si>
  <si>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</si>
  <si>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</si>
  <si>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</si>
  <si>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</si>
  <si>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</si>
  <si>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</si>
  <si>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</si>
  <si>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</si>
  <si>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</si>
  <si>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</si>
  <si>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</si>
  <si>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</si>
  <si>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</si>
  <si>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</si>
  <si>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</si>
  <si>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</si>
  <si>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</si>
  <si>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</si>
  <si>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</si>
  <si>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</si>
  <si>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</si>
  <si>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</si>
  <si>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</si>
  <si>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</si>
  <si>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</si>
  <si>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</si>
  <si>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</si>
  <si>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</si>
  <si>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</si>
  <si>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</si>
  <si>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</si>
  <si>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</si>
  <si>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</si>
  <si>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</si>
  <si>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</si>
  <si>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</si>
  <si>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</si>
  <si>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</si>
  <si>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</si>
  <si>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</si>
  <si>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</si>
  <si>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</si>
  <si>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</si>
  <si>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</si>
  <si>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</si>
  <si>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</si>
  <si>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</si>
  <si>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</si>
  <si>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</si>
  <si>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</si>
  <si>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</si>
  <si>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</si>
  <si>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</si>
  <si>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</si>
  <si>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</si>
  <si>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</si>
  <si>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</si>
  <si>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</si>
  <si>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</si>
  <si>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</si>
  <si>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</si>
  <si>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</si>
  <si>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</si>
  <si>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</si>
  <si>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</si>
  <si>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</si>
  <si>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</si>
  <si>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</si>
  <si>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</si>
  <si>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</si>
  <si>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</si>
  <si>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</si>
  <si>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</si>
  <si>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</si>
  <si>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</si>
  <si>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</si>
  <si>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</si>
  <si>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</si>
  <si>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</si>
  <si>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</si>
  <si>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</si>
  <si>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</si>
  <si>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</si>
  <si>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</si>
  <si>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</si>
  <si>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</si>
  <si>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</si>
  <si>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</si>
  <si>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</si>
  <si>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</si>
  <si>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</si>
  <si>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</si>
  <si>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</si>
  <si>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</si>
  <si>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</si>
  <si>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</si>
  <si>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</si>
  <si>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</si>
  <si>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</si>
  <si>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</si>
  <si>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</si>
  <si>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</si>
  <si>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</si>
  <si>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</si>
  <si>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</si>
  <si>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</si>
  <si>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</si>
  <si>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</si>
  <si>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</si>
  <si>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</si>
  <si>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</si>
  <si>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</si>
  <si>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</si>
  <si>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</si>
  <si>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</si>
  <si>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</si>
  <si>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</si>
  <si>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</si>
  <si>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</si>
  <si>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</si>
  <si>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</si>
  <si>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</si>
  <si>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</si>
  <si>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</si>
  <si>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</si>
  <si>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</si>
  <si>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</si>
  <si>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</si>
  <si>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</si>
  <si>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</si>
  <si>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</si>
  <si>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</si>
  <si>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</si>
  <si>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</si>
  <si>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</si>
  <si>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</si>
  <si>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</si>
  <si>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</si>
  <si>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</si>
  <si>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</si>
  <si>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</si>
  <si>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</si>
  <si>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</si>
  <si>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</si>
  <si>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</si>
  <si>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</si>
  <si>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</si>
  <si>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</si>
  <si>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</si>
  <si>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</si>
  <si>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</si>
  <si>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</si>
  <si>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</si>
  <si>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</si>
  <si>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</si>
  <si>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</si>
  <si>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</si>
  <si>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</si>
  <si>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</si>
  <si>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</si>
  <si>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</si>
  <si>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</si>
  <si>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</si>
  <si>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</si>
  <si>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</si>
  <si>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</si>
  <si>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</si>
  <si>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</si>
  <si>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</si>
  <si>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</si>
  <si>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</si>
  <si>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</si>
  <si>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</si>
  <si>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</si>
  <si>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</si>
  <si>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</si>
  <si>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</si>
  <si>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</si>
  <si>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</si>
  <si>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</si>
  <si>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</si>
  <si>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</si>
  <si>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</si>
  <si>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</si>
  <si>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</si>
  <si>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</si>
  <si>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</si>
  <si>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</si>
  <si>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</si>
  <si>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</si>
  <si>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</si>
  <si>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</si>
  <si>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</si>
  <si>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</si>
  <si>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</si>
  <si>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</si>
  <si>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</si>
  <si>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</si>
  <si>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</si>
  <si>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</si>
  <si>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</si>
  <si>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</si>
  <si>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</si>
  <si>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</si>
  <si>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</si>
  <si>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</si>
  <si>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</si>
  <si>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</si>
  <si>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</si>
  <si>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</si>
  <si>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</si>
  <si>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</si>
  <si>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</si>
  <si>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</si>
  <si>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</si>
  <si>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</si>
  <si>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</si>
  <si>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</si>
  <si>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</si>
  <si>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</si>
  <si>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</si>
  <si>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</si>
  <si>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</si>
  <si>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</si>
  <si>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</si>
  <si>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</si>
  <si>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</si>
  <si>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</si>
  <si>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</si>
  <si>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</si>
  <si>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</si>
  <si>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</si>
  <si>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</si>
  <si>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</si>
  <si>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</si>
  <si>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</si>
  <si>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</si>
  <si>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</si>
  <si>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</si>
  <si>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</si>
  <si>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</si>
  <si>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</si>
  <si>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</si>
  <si>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</si>
  <si>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</si>
  <si>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</si>
  <si>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</si>
  <si>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</si>
  <si>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</si>
  <si>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</si>
  <si>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</si>
  <si>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</si>
  <si>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</si>
  <si>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</si>
  <si>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</si>
  <si>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</si>
  <si>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</si>
  <si>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</si>
  <si>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</si>
  <si>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</si>
  <si>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</si>
  <si>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</si>
  <si>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</si>
  <si>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</si>
  <si>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</si>
  <si>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</si>
  <si>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</si>
  <si>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</si>
  <si>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</si>
  <si>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</si>
  <si>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</si>
  <si>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</si>
  <si>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</si>
  <si>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</si>
  <si>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</si>
  <si>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</si>
  <si>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</si>
  <si>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</si>
  <si>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</si>
  <si>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</si>
  <si>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</si>
  <si>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</si>
  <si>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</si>
  <si>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</si>
  <si>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</si>
  <si>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</si>
  <si>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</si>
  <si>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</si>
  <si>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</si>
  <si>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</si>
  <si>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</si>
  <si>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</si>
  <si>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</si>
  <si>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</si>
  <si>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</si>
  <si>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</si>
  <si>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</si>
  <si>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</si>
  <si>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</si>
  <si>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</si>
  <si>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</si>
  <si>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</si>
  <si>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</si>
  <si>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</si>
  <si>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</si>
  <si>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</si>
  <si>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</si>
  <si>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</si>
  <si>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</si>
  <si>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</si>
  <si>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</si>
  <si>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</si>
  <si>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</si>
  <si>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</si>
  <si>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</si>
  <si>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</si>
  <si>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</si>
  <si>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</si>
  <si>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</si>
  <si>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</si>
  <si>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</si>
  <si>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</si>
  <si>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</si>
  <si>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</si>
  <si>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</si>
  <si>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</si>
  <si>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</si>
  <si>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</si>
  <si>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</si>
  <si>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</si>
  <si>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</si>
  <si>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</si>
  <si>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</si>
  <si>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</si>
  <si>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</si>
  <si>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</si>
  <si>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</si>
  <si>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</si>
  <si>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</si>
  <si>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</si>
  <si>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</si>
  <si>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</si>
  <si>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</si>
  <si>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</si>
  <si>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</si>
  <si>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</si>
  <si>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</si>
  <si>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</si>
  <si>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</si>
  <si>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</si>
  <si>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</si>
  <si>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</si>
  <si>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</si>
  <si>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</si>
  <si>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</si>
  <si>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</si>
  <si>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</si>
  <si>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</si>
  <si>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</si>
  <si>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</si>
  <si>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</si>
  <si>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</si>
  <si>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</si>
  <si>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</si>
  <si>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</si>
  <si>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</si>
  <si>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</si>
  <si>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</si>
  <si>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</si>
  <si>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</si>
  <si>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</si>
  <si>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</si>
  <si>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</si>
  <si>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</si>
  <si>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</si>
  <si>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</si>
  <si>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</si>
  <si>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</si>
  <si>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</si>
  <si>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</si>
  <si>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</si>
  <si>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</si>
  <si>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</si>
  <si>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</si>
  <si>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</si>
  <si>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</si>
  <si>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</si>
  <si>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</si>
  <si>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</si>
  <si>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</si>
  <si>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</si>
  <si>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</si>
  <si>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</si>
  <si>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</si>
  <si>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</si>
  <si>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</si>
  <si>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</si>
  <si>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</si>
  <si>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</si>
  <si>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</si>
  <si>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</si>
  <si>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</si>
  <si>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</si>
  <si>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</si>
  <si>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</si>
  <si>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</si>
  <si>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</si>
  <si>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</si>
  <si>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</si>
  <si>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</si>
  <si>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</si>
  <si>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</si>
  <si>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</si>
  <si>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</si>
  <si>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</si>
  <si>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</si>
  <si>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</si>
  <si>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</si>
  <si>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</si>
  <si>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</si>
  <si>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</si>
  <si>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</si>
  <si>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</si>
  <si>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</si>
  <si>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</si>
  <si>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</si>
  <si>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</si>
  <si>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</si>
  <si>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</si>
  <si>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</si>
  <si>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</si>
  <si>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</si>
  <si>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</si>
  <si>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</si>
  <si>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</si>
  <si>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</si>
  <si>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</si>
  <si>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</si>
  <si>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</si>
  <si>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</si>
  <si>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</si>
  <si>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</si>
  <si>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</si>
  <si>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</si>
  <si>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</si>
  <si>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</si>
  <si>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</si>
  <si>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</si>
  <si>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</si>
  <si>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</si>
  <si>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</si>
  <si>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</si>
  <si>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</si>
  <si>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</si>
  <si>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</si>
  <si>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</si>
  <si>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</si>
  <si>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</si>
  <si>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</si>
  <si>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</si>
  <si>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</si>
  <si>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</si>
  <si>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</si>
  <si>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</si>
  <si>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</si>
  <si>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</si>
  <si>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</si>
  <si>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</si>
  <si>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</si>
  <si>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</si>
  <si>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</si>
  <si>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</si>
  <si>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</si>
  <si>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</si>
  <si>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</si>
  <si>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</si>
  <si>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</si>
  <si>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</si>
  <si>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</si>
  <si>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</si>
  <si>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</si>
  <si>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</si>
  <si>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</si>
  <si>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</si>
  <si>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</si>
  <si>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</si>
  <si>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</si>
  <si>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</si>
  <si>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</si>
  <si>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</si>
  <si>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</si>
  <si>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</si>
  <si>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</si>
  <si>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</si>
  <si>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</si>
  <si>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</si>
  <si>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</si>
  <si>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</si>
  <si>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</si>
  <si>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</si>
  <si>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</si>
  <si>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</si>
  <si>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</si>
  <si>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</si>
  <si>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</si>
  <si>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</si>
  <si>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</si>
  <si>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</si>
  <si>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</si>
  <si>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</si>
  <si>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</si>
  <si>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</si>
  <si>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</si>
  <si>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</si>
  <si>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</si>
  <si>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</si>
  <si>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</si>
  <si>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</si>
  <si>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</si>
  <si>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</si>
  <si>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</si>
  <si>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</si>
  <si>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</si>
  <si>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</si>
  <si>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</si>
  <si>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</si>
  <si>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</si>
  <si>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</si>
  <si>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</si>
  <si>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</si>
  <si>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</si>
  <si>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</si>
  <si>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</si>
  <si>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</si>
  <si>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</si>
  <si>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</si>
  <si>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</si>
  <si>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</si>
  <si>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</si>
  <si>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</si>
  <si>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</si>
  <si>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</si>
  <si>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</si>
  <si>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</si>
  <si>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</si>
  <si>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</si>
  <si>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</si>
  <si>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</si>
  <si>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</si>
  <si>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</si>
  <si>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</si>
  <si>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</si>
  <si>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</si>
  <si>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</si>
  <si>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</si>
  <si>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</si>
  <si>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</si>
  <si>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</si>
  <si>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</si>
  <si>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</si>
  <si>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</si>
  <si>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</si>
  <si>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</si>
  <si>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</si>
  <si>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</si>
  <si>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</si>
  <si>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</si>
  <si>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</si>
  <si>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</si>
  <si>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</si>
  <si>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</si>
  <si>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</si>
  <si>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</si>
  <si>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</si>
  <si>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</si>
  <si>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</si>
  <si>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</si>
  <si>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</si>
  <si>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</si>
  <si>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</si>
  <si>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</si>
  <si>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</si>
  <si>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</si>
  <si>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</si>
  <si>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</si>
  <si>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</si>
  <si>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</si>
  <si>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</si>
  <si>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</si>
  <si>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</si>
  <si>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</si>
  <si>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</si>
  <si>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</si>
  <si>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</si>
  <si>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</si>
  <si>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</si>
  <si>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</si>
  <si>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</si>
  <si>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</si>
  <si>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</si>
  <si>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</si>
  <si>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</si>
  <si>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</si>
  <si>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</si>
  <si>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</si>
  <si>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</si>
  <si>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</si>
  <si>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</si>
  <si>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</si>
  <si>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</si>
  <si>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</si>
  <si>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</si>
  <si>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</si>
  <si>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</si>
  <si>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</si>
  <si>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</si>
  <si>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</si>
  <si>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</si>
  <si>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</si>
  <si>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</si>
  <si>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</si>
  <si>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</si>
  <si>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</si>
  <si>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</si>
  <si>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</si>
  <si>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</si>
  <si>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</si>
  <si>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</si>
  <si>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</si>
  <si>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</si>
  <si>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</si>
  <si>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</si>
  <si>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</si>
  <si>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</si>
  <si>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</si>
  <si>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</si>
  <si>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</si>
  <si>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</si>
  <si>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</si>
  <si>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</si>
  <si>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</si>
  <si>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</si>
  <si>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</si>
  <si>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</si>
  <si>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</si>
  <si>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</si>
  <si>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</si>
  <si>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</si>
  <si>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</si>
  <si>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</si>
  <si>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</si>
  <si>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</si>
  <si>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</si>
  <si>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</si>
  <si>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</si>
  <si>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</si>
  <si>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</si>
  <si>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</si>
  <si>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</si>
  <si>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</si>
  <si>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</si>
  <si>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</si>
  <si>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</si>
  <si>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</si>
  <si>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</si>
  <si>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</si>
  <si>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</si>
  <si>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</si>
  <si>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</si>
  <si>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</si>
  <si>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</si>
  <si>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</si>
  <si>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</si>
  <si>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</si>
  <si>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</si>
  <si>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</si>
  <si>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</si>
  <si>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</si>
  <si>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</si>
  <si>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</si>
  <si>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</si>
  <si>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</si>
  <si>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</si>
  <si>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</si>
  <si>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</si>
  <si>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</si>
  <si>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</si>
  <si>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</si>
  <si>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</si>
  <si>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</si>
  <si>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</si>
  <si>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</si>
  <si>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</si>
  <si>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</si>
  <si>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</si>
  <si>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</si>
  <si>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</si>
  <si>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</si>
  <si>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</si>
  <si>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</si>
  <si>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</si>
  <si>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</si>
  <si>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</si>
  <si>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</si>
  <si>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</si>
  <si>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</si>
  <si>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</si>
  <si>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</si>
  <si>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</si>
  <si>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</si>
  <si>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</si>
  <si>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</si>
  <si>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</si>
  <si>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</si>
  <si>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</si>
  <si>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</si>
  <si>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</si>
  <si>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</si>
  <si>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</si>
  <si>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</si>
  <si>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</si>
  <si>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</si>
  <si>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</si>
  <si>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</si>
  <si>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</si>
  <si>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</si>
  <si>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</si>
  <si>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</si>
  <si>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</si>
  <si>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</si>
  <si>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</si>
  <si>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</si>
  <si>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</si>
  <si>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</si>
  <si>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</si>
  <si>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</si>
  <si>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</si>
  <si>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</si>
  <si>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</si>
  <si>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</si>
  <si>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</si>
  <si>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</si>
  <si>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</si>
  <si>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</si>
  <si>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</si>
  <si>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</si>
  <si>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</si>
  <si>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</si>
  <si>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</si>
  <si>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</si>
  <si>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</si>
  <si>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</si>
  <si>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</si>
  <si>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</si>
  <si>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</si>
  <si>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</si>
  <si>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</si>
  <si>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</si>
  <si>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</si>
  <si>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</si>
  <si>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</si>
  <si>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</si>
  <si>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</si>
  <si>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</si>
  <si>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</si>
  <si>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</si>
  <si>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</si>
  <si>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</si>
  <si>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</si>
  <si>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</si>
  <si>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</si>
  <si>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</si>
  <si>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</si>
  <si>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</si>
  <si>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</si>
  <si>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</si>
  <si>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</si>
  <si>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</si>
  <si>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</si>
  <si>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</si>
  <si>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</si>
  <si>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</si>
  <si>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</si>
  <si>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</si>
  <si>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</si>
  <si>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</si>
  <si>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</si>
  <si>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</si>
  <si>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</si>
  <si>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</si>
  <si>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</si>
  <si>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</si>
  <si>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</si>
  <si>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</si>
  <si>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</si>
  <si>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</si>
  <si>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</si>
  <si>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</si>
  <si>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</si>
  <si>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</si>
  <si>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</si>
  <si>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</si>
  <si>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</si>
  <si>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</si>
  <si>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</si>
  <si>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</si>
  <si>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</si>
  <si>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</si>
  <si>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</si>
  <si>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</si>
  <si>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</si>
  <si>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</si>
  <si>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</si>
  <si>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</si>
  <si>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</si>
  <si>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</si>
  <si>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</si>
  <si>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</si>
  <si>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</si>
  <si>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</si>
  <si>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</si>
  <si>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</si>
  <si>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</si>
  <si>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</si>
  <si>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</si>
  <si>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</si>
  <si>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</si>
  <si>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</si>
  <si>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</si>
  <si>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</si>
  <si>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</si>
  <si>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</si>
  <si>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</si>
  <si>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</si>
  <si>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</si>
  <si>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</si>
  <si>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</si>
  <si>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</si>
  <si>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</si>
  <si>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</si>
  <si>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</si>
  <si>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</si>
  <si>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</si>
  <si>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</si>
  <si>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</si>
  <si>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</si>
  <si>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</si>
  <si>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</si>
  <si>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</si>
  <si>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</si>
  <si>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</si>
  <si>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</si>
  <si>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</si>
  <si>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</si>
  <si>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</si>
  <si>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</si>
  <si>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</si>
  <si>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</si>
  <si>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</si>
  <si>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</si>
  <si>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</si>
  <si>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</si>
  <si>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</si>
  <si>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</si>
  <si>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</si>
  <si>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</si>
  <si>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</si>
  <si>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</si>
  <si>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</si>
  <si>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</si>
  <si>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</si>
  <si>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</si>
  <si>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</si>
  <si>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</si>
  <si>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</si>
  <si>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</si>
  <si>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</si>
  <si>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</si>
  <si>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</si>
  <si>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</si>
  <si>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</si>
  <si>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</si>
  <si>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</si>
  <si>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</si>
  <si>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</si>
  <si>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</si>
  <si>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</si>
  <si>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</si>
  <si>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</si>
  <si>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</si>
  <si>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</si>
  <si>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</si>
  <si>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</si>
  <si>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</si>
  <si>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</si>
  <si>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</si>
  <si>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</si>
  <si>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</si>
  <si>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</si>
  <si>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</si>
  <si>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</si>
  <si>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</si>
  <si>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</si>
  <si>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</si>
  <si>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</si>
  <si>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</si>
  <si>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</si>
  <si>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</si>
  <si>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</si>
  <si>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</si>
  <si>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</si>
  <si>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</si>
  <si>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</si>
  <si>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</si>
  <si>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</si>
  <si>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</si>
  <si>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</si>
  <si>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</si>
  <si>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</si>
  <si>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</si>
  <si>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</si>
  <si>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</si>
  <si>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</si>
  <si>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</si>
  <si>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</si>
  <si>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</si>
  <si>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</si>
  <si>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</si>
  <si>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</si>
  <si>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</si>
  <si>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</si>
  <si>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</si>
  <si>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</si>
  <si>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</si>
  <si>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</si>
  <si>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</si>
  <si>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</si>
  <si>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</si>
  <si>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</si>
  <si>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</si>
  <si>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</si>
  <si>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</si>
  <si>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</si>
  <si>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</si>
  <si>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</si>
  <si>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</si>
  <si>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</si>
  <si>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</si>
  <si>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</si>
  <si>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</si>
  <si>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</si>
  <si>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</si>
  <si>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</si>
  <si>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</si>
  <si>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</si>
  <si>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</si>
  <si>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</si>
  <si>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</si>
  <si>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</si>
  <si>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</si>
  <si>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</si>
  <si>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</si>
  <si>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</si>
  <si>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</si>
  <si>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</si>
  <si>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</si>
  <si>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</si>
  <si>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</si>
  <si>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</si>
  <si>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</si>
  <si>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</si>
  <si>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</si>
  <si>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</si>
  <si>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</si>
  <si>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</si>
  <si>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</si>
  <si>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</si>
  <si>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</si>
  <si>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</si>
  <si>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</si>
  <si>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</si>
  <si>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</si>
  <si>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</si>
  <si>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</si>
  <si>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</si>
  <si>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</si>
  <si>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</si>
  <si>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</si>
  <si>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</si>
  <si>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</si>
  <si>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</si>
  <si>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</si>
  <si>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</si>
  <si>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</si>
  <si>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</si>
  <si>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</si>
  <si>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</si>
  <si>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</si>
  <si>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</si>
  <si>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</si>
  <si>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</si>
  <si>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</si>
  <si>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</si>
  <si>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</si>
  <si>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</si>
  <si>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</si>
  <si>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</si>
  <si>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</si>
  <si>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</si>
  <si>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</si>
  <si>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</si>
  <si>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</si>
  <si>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</si>
  <si>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</si>
  <si>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</si>
  <si>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</si>
  <si>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</si>
  <si>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</si>
  <si>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</si>
  <si>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</si>
  <si>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</si>
  <si>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</si>
  <si>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</si>
  <si>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</si>
  <si>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</si>
  <si>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</si>
  <si>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</si>
  <si>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</si>
  <si>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</si>
  <si>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</si>
  <si>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</si>
  <si>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</si>
  <si>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</si>
  <si>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</si>
  <si>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</si>
  <si>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</si>
  <si>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</si>
  <si>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</si>
  <si>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</si>
  <si>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</si>
  <si>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</si>
  <si>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</si>
  <si>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</si>
  <si>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</si>
  <si>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</si>
  <si>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</si>
  <si>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</si>
  <si>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</si>
  <si>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</si>
  <si>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</si>
  <si>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</si>
  <si>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</si>
  <si>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</si>
  <si>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</si>
  <si>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</si>
  <si>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</si>
  <si>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</si>
  <si>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</si>
  <si>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</si>
  <si>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</si>
  <si>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</si>
  <si>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</si>
  <si>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</si>
  <si>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</si>
  <si>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</si>
  <si>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</si>
  <si>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</si>
  <si>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</si>
  <si>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</si>
  <si>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</si>
  <si>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</si>
  <si>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</si>
  <si>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</si>
  <si>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</si>
  <si>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</si>
  <si>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</si>
  <si>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</si>
  <si>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</si>
  <si>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</si>
  <si>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</si>
  <si>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</si>
  <si>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</si>
  <si>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</si>
  <si>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</si>
  <si>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</si>
  <si>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</si>
  <si>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</si>
  <si>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</si>
  <si>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</si>
  <si>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</si>
  <si>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</si>
  <si>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</si>
  <si>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</si>
  <si>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</si>
  <si>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</si>
  <si>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</si>
  <si>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</si>
  <si>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</si>
  <si>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</si>
  <si>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</si>
  <si>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</si>
  <si>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</si>
  <si>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</si>
  <si>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</si>
  <si>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</si>
  <si>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</si>
  <si>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</si>
  <si>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</si>
  <si>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</si>
  <si>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</si>
  <si>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</si>
  <si>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</si>
  <si>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</si>
  <si>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</si>
  <si>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</si>
  <si>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</si>
  <si>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</si>
  <si>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</si>
  <si>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</si>
  <si>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</si>
  <si>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</si>
  <si>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</si>
  <si>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</si>
  <si>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</si>
  <si>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</si>
  <si>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</si>
  <si>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</si>
  <si>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</si>
  <si>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</si>
  <si>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</si>
  <si>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</si>
  <si>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</si>
  <si>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</si>
  <si>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</si>
  <si>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</si>
  <si>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</si>
  <si>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</si>
  <si>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</si>
  <si>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</si>
  <si>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</si>
  <si>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</si>
  <si>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</si>
  <si>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</si>
  <si>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</si>
  <si>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</si>
  <si>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</si>
  <si>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</si>
  <si>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</si>
  <si>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</si>
  <si>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</si>
  <si>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</si>
  <si>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</si>
  <si>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</si>
  <si>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</si>
  <si>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</si>
  <si>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</si>
  <si>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</si>
  <si>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</si>
  <si>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</si>
  <si>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</si>
  <si>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</si>
  <si>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</si>
  <si>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</si>
  <si>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</si>
  <si>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</si>
  <si>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</si>
  <si>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</si>
  <si>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</si>
  <si>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</si>
  <si>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</si>
  <si>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</si>
  <si>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</si>
  <si>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</si>
  <si>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</si>
  <si>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</si>
  <si>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</si>
  <si>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</si>
  <si>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</si>
  <si>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</si>
  <si>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</si>
  <si>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</si>
  <si>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</si>
  <si>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</si>
  <si>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</si>
  <si>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</si>
  <si>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</si>
  <si>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</si>
  <si>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</si>
  <si>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</si>
  <si>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</si>
  <si>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</si>
  <si>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</si>
  <si>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</si>
  <si>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</si>
  <si>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</si>
  <si>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</si>
  <si>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</si>
  <si>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</si>
  <si>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</si>
  <si>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</si>
  <si>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</si>
  <si>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</si>
  <si>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</si>
  <si>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</si>
  <si>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</si>
  <si>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</si>
  <si>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</si>
  <si>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</si>
  <si>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</si>
  <si>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</si>
  <si>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</si>
  <si>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</si>
  <si>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</si>
  <si>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</si>
  <si>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</si>
  <si>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</si>
  <si>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</si>
  <si>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</si>
  <si>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</si>
  <si>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</si>
  <si>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</si>
  <si>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</si>
  <si>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</si>
  <si>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</si>
  <si>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</si>
  <si>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</si>
  <si>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</si>
  <si>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</si>
  <si>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</si>
  <si>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</si>
  <si>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</si>
  <si>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</si>
  <si>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</si>
  <si>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</si>
  <si>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</si>
  <si>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</si>
  <si>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</si>
  <si>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</si>
  <si>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</si>
  <si>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</si>
  <si>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</si>
  <si>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</si>
  <si>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</si>
  <si>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</si>
  <si>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</si>
  <si>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</si>
  <si>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</si>
  <si>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</si>
  <si>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</si>
  <si>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</si>
  <si>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</si>
  <si>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</si>
  <si>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</si>
  <si>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</si>
  <si>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</si>
  <si>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</si>
  <si>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</si>
  <si>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</si>
  <si>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</si>
  <si>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</si>
  <si>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</si>
  <si>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</si>
  <si>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</si>
  <si>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</si>
  <si>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</si>
  <si>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</si>
  <si>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</si>
  <si>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</si>
  <si>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</si>
  <si>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</si>
  <si>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</si>
  <si>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</si>
  <si>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</si>
  <si>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</si>
  <si>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</si>
  <si>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</si>
  <si>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</si>
  <si>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</si>
  <si>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</si>
  <si>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</si>
  <si>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</si>
  <si>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</si>
  <si>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</si>
  <si>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</si>
  <si>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</si>
  <si>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</si>
  <si>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</si>
  <si>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</si>
  <si>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</si>
  <si>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</si>
  <si>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</si>
  <si>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</si>
  <si>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</si>
  <si>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</si>
  <si>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</si>
  <si>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</si>
  <si>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</si>
  <si>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</si>
  <si>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</si>
  <si>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</si>
  <si>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</si>
  <si>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</si>
  <si>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</si>
  <si>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</si>
  <si>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</si>
  <si>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</si>
  <si>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</si>
  <si>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</si>
  <si>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</si>
  <si>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</si>
  <si>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</si>
  <si>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</si>
  <si>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</si>
  <si>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</si>
  <si>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</si>
  <si>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</si>
  <si>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</si>
  <si>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</si>
  <si>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</si>
  <si>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</si>
  <si>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</si>
  <si>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</si>
  <si>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</si>
  <si>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</si>
  <si>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</si>
  <si>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</si>
  <si>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</si>
  <si>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</si>
  <si>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</si>
  <si>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</si>
  <si>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</si>
  <si>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</si>
  <si>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</si>
  <si>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</si>
  <si>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</si>
  <si>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</si>
  <si>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</si>
  <si>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</si>
  <si>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</si>
  <si>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</si>
  <si>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</si>
  <si>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</si>
  <si>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</si>
  <si>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</si>
  <si>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</si>
  <si>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</si>
  <si>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</si>
  <si>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</si>
  <si>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</si>
  <si>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</si>
  <si>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</si>
  <si>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</si>
  <si>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</si>
  <si>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</si>
  <si>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</si>
  <si>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</si>
  <si>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</si>
  <si>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</si>
  <si>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</si>
  <si>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</si>
  <si>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</si>
  <si>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</si>
  <si>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</si>
  <si>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</si>
  <si>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</si>
  <si>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</si>
  <si>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</si>
  <si>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</si>
  <si>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</si>
  <si>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</si>
  <si>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</si>
  <si>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</si>
  <si>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</si>
  <si>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</si>
  <si>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</si>
  <si>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</si>
  <si>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</si>
  <si>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</si>
  <si>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</si>
  <si>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</si>
  <si>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</si>
  <si>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</si>
  <si>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</si>
  <si>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</si>
  <si>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</si>
  <si>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</si>
  <si>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</si>
  <si>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</si>
  <si>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</si>
  <si>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</si>
  <si>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</si>
  <si>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</si>
  <si>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</si>
  <si>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</si>
  <si>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</si>
  <si>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</si>
  <si>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</si>
  <si>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</si>
  <si>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</si>
  <si>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</si>
  <si>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</si>
  <si>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</si>
  <si>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</si>
  <si>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</si>
  <si>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</si>
  <si>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</si>
  <si>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</si>
  <si>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</si>
  <si>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</si>
  <si>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</si>
  <si>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</si>
  <si>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</si>
  <si>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</si>
  <si>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</si>
  <si>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</si>
  <si>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</si>
  <si>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</si>
  <si>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</si>
  <si>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</si>
  <si>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</si>
  <si>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</si>
  <si>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</si>
  <si>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</si>
  <si>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</si>
  <si>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</si>
  <si>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</si>
  <si>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</si>
  <si>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</si>
  <si>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</si>
  <si>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</si>
  <si>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</si>
  <si>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</si>
  <si>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</si>
  <si>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</si>
  <si>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</si>
  <si>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</si>
  <si>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</si>
  <si>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</si>
  <si>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</si>
  <si>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</si>
  <si>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</si>
  <si>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</si>
  <si>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</si>
  <si>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</si>
  <si>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</si>
  <si>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</si>
  <si>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</si>
  <si>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</si>
  <si>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</si>
  <si>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</si>
  <si>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</si>
  <si>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</si>
  <si>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</si>
  <si>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</si>
  <si>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</si>
  <si>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</si>
  <si>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</si>
  <si>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</si>
  <si>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</si>
  <si>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</si>
  <si>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</si>
  <si>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</si>
  <si>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</si>
  <si>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</si>
  <si>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</si>
  <si>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</si>
  <si>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</si>
  <si>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</si>
  <si>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</si>
  <si>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</si>
  <si>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</si>
  <si>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</si>
  <si>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</si>
  <si>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</si>
  <si>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</si>
  <si>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</si>
  <si>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</si>
  <si>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</si>
  <si>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</si>
  <si>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</si>
  <si>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</si>
  <si>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</si>
  <si>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</si>
  <si>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</si>
  <si>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</si>
  <si>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</si>
  <si>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</si>
  <si>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</si>
  <si>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</si>
  <si>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</si>
  <si>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</si>
  <si>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</si>
  <si>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</si>
  <si>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</si>
  <si>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</si>
  <si>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</si>
  <si>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</si>
  <si>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</si>
  <si>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</si>
  <si>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</si>
  <si>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</si>
  <si>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</si>
  <si>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</si>
  <si>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</si>
  <si>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</si>
  <si>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</si>
  <si>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</si>
  <si>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</si>
  <si>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</si>
  <si>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</si>
  <si>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</si>
  <si>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</si>
  <si>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</si>
  <si>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</si>
  <si>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</si>
  <si>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</si>
  <si>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</si>
  <si>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</si>
  <si>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</si>
  <si>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</si>
  <si>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</si>
  <si>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</si>
  <si>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</si>
  <si>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</si>
  <si>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</si>
  <si>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</si>
  <si>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</si>
  <si>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</si>
  <si>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</si>
  <si>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</si>
  <si>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</si>
  <si>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</si>
  <si>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</si>
  <si>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</si>
  <si>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</si>
  <si>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</si>
  <si>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</si>
  <si>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</si>
  <si>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</si>
  <si>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</si>
  <si>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</si>
  <si>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</si>
  <si>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</si>
  <si>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</si>
  <si>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</si>
  <si>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</si>
  <si>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</si>
  <si>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</si>
  <si>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</si>
  <si>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</si>
  <si>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</si>
  <si>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</si>
  <si>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</si>
  <si>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</si>
  <si>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</si>
  <si>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</si>
  <si>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</si>
  <si>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</si>
  <si>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</si>
  <si>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</si>
  <si>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</si>
  <si>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</si>
  <si>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</si>
  <si>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</si>
  <si>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</si>
  <si>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</si>
  <si>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</si>
  <si>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</si>
  <si>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</si>
  <si>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</si>
  <si>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</si>
  <si>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</si>
  <si>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</si>
  <si>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</si>
  <si>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</si>
  <si>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</si>
  <si>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</si>
  <si>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</si>
  <si>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</si>
  <si>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</si>
  <si>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</si>
  <si>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</si>
  <si>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</si>
  <si>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</si>
  <si>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</si>
  <si>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</si>
  <si>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</si>
  <si>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</si>
  <si>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</si>
  <si>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</si>
  <si>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</si>
  <si>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</si>
  <si>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</si>
  <si>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</si>
  <si>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</si>
  <si>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</si>
  <si>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</si>
  <si>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</si>
  <si>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</si>
  <si>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</si>
  <si>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</si>
  <si>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</si>
  <si>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</si>
  <si>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</si>
  <si>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</si>
  <si>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</si>
  <si>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</si>
  <si>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</si>
  <si>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</si>
  <si>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</si>
  <si>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</si>
  <si>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</si>
  <si>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</si>
  <si>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</si>
  <si>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</si>
  <si>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</si>
  <si>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</si>
  <si>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</si>
  <si>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</si>
  <si>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</si>
  <si>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</si>
  <si>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</si>
  <si>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</si>
  <si>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</si>
  <si>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</si>
  <si>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</si>
  <si>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</si>
  <si>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</si>
  <si>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</si>
  <si>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</si>
  <si>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</si>
  <si>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</si>
  <si>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</si>
  <si>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</si>
  <si>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</si>
  <si>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</si>
  <si>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</si>
  <si>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</si>
  <si>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</si>
  <si>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</si>
  <si>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</si>
  <si>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</si>
  <si>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</si>
  <si>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</si>
  <si>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</si>
  <si>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</si>
  <si>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</si>
  <si>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</si>
  <si>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</si>
  <si>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</si>
  <si>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</si>
  <si>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</si>
  <si>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</si>
  <si>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</si>
  <si>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</si>
  <si>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</si>
  <si>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</si>
  <si>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</si>
  <si>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</si>
  <si>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</si>
  <si>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</si>
  <si>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</si>
  <si>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</si>
  <si>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</si>
  <si>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</si>
  <si>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</si>
  <si>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</si>
  <si>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</si>
  <si>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</si>
  <si>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</si>
  <si>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</si>
  <si>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</si>
  <si>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</si>
  <si>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</si>
  <si>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</si>
  <si>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</si>
  <si>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</si>
  <si>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</si>
  <si>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</si>
  <si>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</si>
  <si>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</si>
  <si>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</si>
  <si>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</si>
  <si>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</si>
  <si>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</si>
  <si>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</si>
  <si>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</si>
  <si>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</si>
  <si>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</si>
  <si>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</si>
  <si>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</si>
  <si>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</si>
  <si>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</si>
  <si>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</si>
  <si>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</si>
  <si>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</si>
  <si>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</si>
  <si>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</si>
  <si>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</si>
  <si>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</si>
  <si>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</si>
  <si>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</si>
  <si>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</si>
  <si>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</si>
  <si>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</si>
  <si>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</si>
  <si>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</si>
  <si>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</si>
  <si>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</si>
  <si>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</si>
  <si>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</si>
  <si>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</si>
  <si>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</si>
  <si>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</si>
  <si>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</si>
  <si>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</si>
  <si>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</si>
  <si>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</si>
  <si>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</si>
  <si>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</si>
  <si>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</si>
  <si>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</si>
  <si>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</si>
  <si>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</si>
  <si>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</si>
  <si>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</si>
  <si>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</si>
  <si>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</si>
  <si>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</si>
  <si>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</si>
  <si>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</si>
  <si>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</si>
  <si>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</si>
  <si>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</si>
  <si>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</si>
  <si>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</si>
  <si>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</si>
  <si>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</si>
  <si>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</si>
  <si>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</si>
  <si>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</si>
  <si>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</si>
  <si>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</si>
  <si>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</si>
  <si>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</si>
  <si>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</si>
  <si>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</si>
  <si>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</si>
  <si>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</si>
  <si>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</si>
  <si>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</si>
  <si>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</si>
  <si>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</si>
  <si>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</si>
  <si>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</si>
  <si>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</si>
  <si>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</si>
  <si>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</si>
  <si>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</si>
  <si>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</si>
  <si>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</si>
  <si>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</si>
  <si>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</si>
  <si>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</si>
  <si>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</si>
  <si>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</si>
  <si>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</si>
  <si>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</si>
  <si>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</si>
  <si>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</si>
  <si>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</si>
  <si>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</si>
  <si>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</si>
  <si>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</si>
  <si>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</si>
  <si>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</si>
  <si>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</si>
  <si>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</si>
  <si>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</si>
  <si>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</si>
  <si>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</si>
  <si>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</si>
  <si>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</si>
  <si>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</si>
  <si>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</si>
  <si>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</si>
  <si>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</si>
  <si>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</si>
  <si>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</si>
  <si>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</si>
  <si>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</si>
  <si>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</si>
  <si>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</si>
  <si>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</si>
  <si>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</si>
  <si>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</si>
  <si>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</si>
  <si>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</si>
  <si>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</si>
  <si>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</si>
  <si>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</si>
  <si>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</si>
  <si>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</si>
  <si>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</si>
  <si>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</si>
  <si>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</si>
  <si>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</si>
  <si>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</si>
  <si>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</si>
  <si>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</si>
  <si>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</si>
  <si>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</si>
  <si>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</si>
  <si>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</si>
  <si>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</si>
  <si>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</si>
  <si>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</si>
  <si>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</si>
  <si>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</si>
  <si>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</si>
  <si>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</si>
  <si>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</si>
  <si>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</si>
  <si>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</si>
  <si>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</si>
  <si>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</si>
  <si>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</si>
  <si>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</si>
  <si>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</si>
  <si>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</si>
  <si>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</si>
  <si>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</si>
  <si>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</si>
  <si>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</si>
  <si>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</si>
  <si>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</si>
  <si>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</si>
  <si>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</si>
  <si>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</si>
  <si>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</si>
  <si>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</si>
  <si>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</si>
  <si>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</si>
  <si>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</si>
  <si>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</si>
  <si>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</si>
  <si>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</si>
  <si>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</si>
  <si>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</si>
  <si>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</si>
  <si>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</si>
  <si>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</si>
  <si>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</si>
  <si>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</si>
  <si>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</si>
  <si>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</si>
  <si>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</si>
  <si>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</si>
  <si>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</si>
  <si>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</si>
  <si>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</si>
  <si>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</si>
  <si>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</si>
  <si>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</si>
  <si>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</si>
  <si>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</si>
  <si>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</si>
  <si>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</si>
  <si>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</si>
  <si>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</si>
  <si>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</si>
  <si>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</si>
  <si>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</si>
  <si>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</si>
  <si>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</si>
  <si>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</si>
  <si>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</si>
  <si>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</si>
  <si>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</si>
  <si>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</si>
  <si>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</si>
  <si>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</si>
  <si>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</si>
  <si>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</si>
  <si>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</si>
  <si>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</si>
  <si>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</si>
  <si>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</si>
  <si>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</si>
  <si>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</si>
  <si>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</si>
  <si>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</si>
  <si>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</si>
  <si>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</si>
  <si>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</si>
  <si>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</si>
  <si>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</si>
  <si>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</si>
  <si>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</si>
  <si>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</si>
  <si>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</si>
  <si>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</si>
  <si>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</si>
  <si>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</si>
  <si>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</si>
  <si>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</si>
  <si>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</si>
  <si>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</si>
  <si>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</si>
  <si>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</si>
  <si>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</si>
  <si>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</si>
  <si>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</si>
  <si>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</si>
  <si>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</si>
  <si>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</si>
  <si>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</si>
  <si>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</si>
  <si>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</si>
  <si>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</si>
  <si>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</si>
  <si>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</si>
  <si>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</si>
  <si>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</si>
  <si>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</si>
  <si>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</si>
  <si>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</si>
  <si>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</si>
  <si>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</si>
  <si>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</si>
  <si>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</si>
  <si>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</si>
  <si>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</si>
  <si>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</si>
  <si>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</si>
  <si>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</si>
  <si>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</si>
  <si>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</si>
  <si>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</si>
  <si>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</si>
  <si>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</si>
  <si>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</si>
  <si>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</si>
  <si>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</si>
  <si>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</si>
  <si>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</si>
  <si>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</si>
  <si>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</si>
  <si>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</si>
  <si>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</si>
  <si>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</si>
  <si>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</si>
  <si>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</si>
  <si>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</si>
  <si>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</si>
  <si>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</si>
  <si>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</si>
  <si>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</si>
  <si>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</si>
  <si>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</si>
  <si>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</si>
  <si>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</si>
  <si>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</si>
  <si>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</si>
  <si>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</si>
  <si>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</si>
  <si>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</si>
  <si>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</si>
  <si>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</si>
  <si>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</si>
  <si>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</si>
  <si>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</si>
  <si>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</si>
  <si>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</si>
  <si>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</si>
  <si>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</si>
  <si>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</si>
  <si>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</si>
  <si>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</si>
  <si>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</si>
  <si>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</si>
  <si>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</si>
  <si>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</si>
  <si>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</si>
  <si>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</si>
  <si>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</si>
  <si>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</si>
  <si>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</si>
  <si>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</si>
  <si>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</si>
  <si>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</si>
  <si>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</si>
  <si>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</si>
  <si>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</si>
  <si>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</si>
  <si>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</si>
  <si>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</si>
  <si>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</si>
  <si>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</si>
  <si>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</si>
  <si>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</si>
  <si>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</si>
  <si>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</si>
  <si>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</si>
  <si>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</si>
  <si>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</si>
  <si>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</si>
  <si>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</si>
  <si>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</si>
  <si>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</si>
  <si>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</si>
  <si>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</si>
  <si>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</si>
  <si>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</si>
  <si>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</si>
  <si>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</si>
  <si>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</si>
  <si>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</si>
  <si>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</si>
  <si>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</si>
  <si>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</si>
  <si>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</si>
  <si>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</si>
  <si>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</si>
  <si>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</si>
  <si>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</si>
  <si>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</si>
  <si>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</si>
  <si>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</si>
  <si>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</si>
  <si>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</si>
  <si>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</si>
  <si>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</si>
  <si>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</si>
  <si>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</si>
  <si>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</si>
  <si>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</si>
  <si>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</si>
  <si>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</si>
  <si>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</si>
  <si>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</si>
  <si>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</si>
  <si>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</si>
  <si>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</si>
  <si>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</si>
  <si>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</si>
  <si>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</si>
  <si>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</si>
  <si>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</si>
  <si>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</si>
  <si>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</si>
  <si>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</si>
  <si>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</si>
  <si>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</si>
  <si>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</si>
  <si>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</si>
  <si>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</si>
  <si>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</si>
  <si>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</si>
  <si>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</si>
  <si>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</si>
  <si>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</si>
  <si>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</si>
  <si>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</si>
  <si>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</si>
  <si>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</si>
  <si>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</si>
  <si>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</si>
  <si>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</si>
  <si>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</si>
  <si>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</si>
  <si>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</si>
  <si>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</si>
  <si>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</si>
  <si>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</si>
  <si>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</si>
  <si>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</si>
  <si>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</si>
  <si>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</si>
  <si>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</si>
  <si>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</si>
  <si>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</si>
  <si>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</si>
  <si>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</si>
  <si>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</si>
  <si>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</si>
  <si>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</si>
  <si>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</si>
  <si>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</si>
  <si>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</si>
  <si>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</si>
  <si>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</si>
  <si>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</si>
  <si>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</si>
  <si>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</si>
  <si>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</si>
  <si>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</si>
  <si>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</si>
  <si>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</si>
  <si>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</si>
  <si>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</si>
  <si>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</si>
  <si>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</si>
  <si>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</si>
  <si>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</si>
  <si>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</si>
  <si>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</si>
  <si>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</si>
  <si>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</si>
  <si>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</si>
  <si>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</si>
  <si>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</si>
  <si>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</si>
  <si>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</si>
  <si>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</si>
  <si>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</si>
  <si>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</si>
  <si>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</si>
  <si>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</si>
  <si>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</si>
  <si>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</si>
  <si>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</si>
  <si>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</si>
  <si>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</si>
  <si>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</si>
  <si>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</si>
  <si>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</si>
  <si>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</si>
  <si>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</si>
  <si>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</si>
  <si>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</si>
  <si>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</si>
  <si>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</si>
  <si>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</si>
  <si>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</si>
  <si>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</si>
  <si>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</si>
  <si>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</si>
  <si>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</si>
  <si>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</si>
  <si>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</si>
  <si>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</si>
  <si>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</si>
  <si>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</si>
  <si>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</si>
  <si>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</si>
  <si>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</si>
  <si>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</si>
  <si>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</si>
  <si>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</si>
  <si>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</si>
  <si>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</si>
  <si>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</si>
  <si>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</si>
  <si>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</si>
  <si>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</si>
  <si>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</si>
  <si>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</si>
  <si>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</si>
  <si>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</si>
  <si>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</si>
  <si>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</si>
  <si>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</si>
  <si>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</si>
  <si>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</si>
  <si>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</si>
  <si>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</si>
  <si>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</si>
  <si>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</si>
  <si>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</si>
  <si>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</si>
  <si>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</si>
  <si>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</si>
  <si>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</si>
  <si>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</si>
  <si>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</si>
  <si>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</si>
  <si>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</si>
  <si>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</si>
  <si>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</si>
  <si>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</si>
  <si>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</si>
  <si>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</si>
  <si>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</si>
  <si>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</si>
  <si>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</si>
  <si>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</si>
  <si>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</si>
  <si>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</si>
  <si>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</si>
  <si>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</si>
  <si>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</si>
  <si>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</si>
  <si>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</si>
  <si>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</si>
  <si>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</si>
  <si>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</si>
  <si>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</si>
  <si>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</si>
  <si>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</si>
  <si>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</si>
  <si>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</si>
  <si>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</si>
  <si>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</si>
  <si>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</si>
  <si>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</si>
  <si>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</si>
  <si>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</si>
  <si>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</si>
  <si>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</si>
  <si>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</si>
  <si>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</si>
  <si>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</si>
  <si>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</si>
  <si>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</si>
  <si>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</si>
  <si>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</si>
  <si>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</si>
  <si>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</si>
  <si>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</si>
  <si>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</si>
  <si>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</si>
  <si>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</si>
  <si>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</si>
  <si>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</si>
  <si>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</si>
  <si>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</si>
  <si>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</si>
  <si>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</si>
  <si>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</si>
  <si>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</si>
  <si>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</si>
  <si>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</si>
  <si>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</si>
  <si>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</si>
  <si>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</si>
  <si>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</si>
  <si>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</si>
  <si>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</si>
  <si>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</si>
  <si>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</si>
  <si>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</si>
  <si>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</si>
  <si>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</si>
  <si>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</si>
  <si>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</si>
  <si>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</si>
  <si>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</si>
  <si>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</si>
  <si>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</si>
  <si>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</si>
  <si>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</si>
  <si>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</si>
  <si>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</si>
  <si>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</si>
  <si>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</si>
  <si>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</si>
  <si>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</si>
  <si>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</si>
  <si>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</si>
  <si>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</si>
  <si>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</si>
  <si>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</si>
  <si>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</si>
  <si>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</si>
  <si>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</si>
  <si>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</si>
  <si>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</si>
  <si>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</si>
  <si>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</si>
  <si>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</si>
  <si>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</si>
  <si>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</si>
  <si>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</si>
  <si>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</si>
  <si>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</si>
  <si>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</si>
  <si>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</si>
  <si>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</si>
  <si>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</si>
  <si>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</si>
  <si>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</si>
  <si>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</si>
  <si>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</si>
  <si>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</si>
  <si>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</si>
  <si>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</si>
  <si>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</si>
  <si>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</si>
  <si>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</si>
  <si>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</si>
  <si>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</si>
  <si>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</si>
  <si>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</si>
  <si>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</si>
  <si>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</si>
  <si>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</si>
  <si>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</si>
  <si>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</si>
  <si>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</si>
  <si>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</si>
  <si>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</si>
  <si>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</si>
  <si>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</si>
  <si>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</si>
  <si>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</si>
  <si>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</si>
  <si>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</si>
  <si>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</si>
  <si>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</si>
  <si>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</si>
  <si>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</si>
  <si>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</si>
  <si>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</si>
  <si>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</si>
  <si>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</si>
  <si>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</si>
  <si>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</si>
  <si>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</si>
  <si>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</si>
  <si>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</si>
  <si>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</si>
  <si>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</si>
  <si>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</si>
  <si>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</si>
  <si>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</si>
  <si>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</si>
  <si>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</si>
  <si>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</si>
  <si>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</si>
  <si>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</si>
  <si>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</si>
  <si>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</si>
  <si>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</si>
  <si>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</si>
  <si>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</si>
  <si>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</si>
  <si>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</si>
  <si>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</si>
  <si>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</si>
  <si>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</si>
  <si>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</si>
  <si>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</si>
  <si>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</si>
  <si>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</si>
  <si>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</si>
  <si>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</si>
  <si>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</si>
  <si>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</si>
  <si>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</si>
  <si>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</si>
  <si>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</si>
  <si>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</si>
  <si>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</si>
  <si>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</si>
  <si>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</si>
  <si>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</si>
  <si>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</si>
  <si>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</si>
  <si>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</si>
  <si>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</si>
  <si>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</si>
  <si>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</si>
  <si>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</si>
  <si>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</si>
  <si>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</si>
  <si>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</si>
  <si>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</si>
  <si>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</si>
  <si>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</si>
  <si>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</si>
  <si>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</si>
  <si>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</si>
  <si>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</si>
  <si>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</si>
  <si>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</si>
  <si>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</si>
  <si>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</si>
  <si>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</si>
  <si>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</si>
  <si>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</si>
  <si>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</si>
  <si>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</si>
  <si>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</si>
  <si>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</si>
  <si>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</si>
  <si>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</si>
  <si>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</si>
  <si>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</si>
  <si>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</si>
  <si>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</si>
  <si>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</si>
  <si>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</si>
  <si>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</si>
  <si>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</si>
  <si>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</si>
  <si>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</si>
  <si>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</si>
  <si>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</si>
  <si>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</si>
  <si>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</si>
  <si>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</si>
  <si>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</si>
  <si>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</si>
  <si>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</si>
  <si>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</si>
  <si>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</si>
  <si>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</si>
  <si>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</si>
  <si>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</si>
  <si>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</si>
  <si>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</si>
  <si>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</si>
  <si>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</si>
  <si>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</si>
  <si>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</si>
  <si>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</si>
  <si>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</si>
  <si>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</si>
  <si>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</si>
  <si>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</si>
  <si>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</si>
  <si>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</si>
  <si>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</si>
  <si>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</si>
  <si>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</si>
  <si>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</si>
  <si>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</si>
  <si>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</si>
  <si>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</si>
  <si>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</si>
  <si>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</si>
  <si>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</si>
  <si>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</si>
  <si>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</si>
  <si>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</si>
  <si>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</si>
  <si>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</si>
  <si>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</si>
  <si>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</si>
  <si>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</si>
  <si>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</si>
  <si>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</si>
  <si>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</si>
  <si>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</si>
  <si>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</si>
  <si>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</si>
  <si>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</si>
  <si>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</si>
  <si>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</si>
  <si>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</si>
  <si>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</si>
  <si>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</si>
  <si>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</si>
  <si>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</si>
  <si>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</si>
  <si>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</si>
  <si>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</si>
  <si>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</si>
  <si>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</si>
  <si>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</si>
  <si>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</si>
  <si>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</si>
  <si>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</si>
  <si>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</si>
  <si>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</si>
  <si>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</si>
  <si>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</si>
  <si>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</si>
  <si>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</si>
  <si>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</si>
  <si>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</si>
  <si>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</si>
  <si>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</si>
  <si>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</si>
  <si>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</si>
  <si>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</si>
  <si>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</si>
  <si>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</si>
  <si>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</si>
  <si>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</si>
  <si>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</si>
  <si>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</si>
  <si>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</si>
  <si>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</si>
  <si>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</si>
  <si>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</si>
  <si>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</si>
  <si>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</si>
  <si>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</si>
  <si>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</si>
  <si>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</si>
  <si>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</si>
  <si>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</si>
  <si>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</si>
  <si>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</si>
  <si>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</si>
  <si>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</si>
  <si>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</si>
  <si>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</si>
  <si>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</si>
  <si>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</si>
  <si>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</si>
  <si>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</si>
  <si>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</si>
  <si>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</si>
  <si>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</si>
  <si>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</si>
  <si>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</si>
  <si>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</si>
  <si>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</si>
  <si>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</si>
  <si>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</si>
  <si>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</si>
  <si>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</si>
  <si>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</si>
  <si>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</si>
  <si>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</si>
  <si>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</si>
  <si>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</si>
  <si>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</si>
  <si>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</si>
  <si>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</si>
  <si>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</si>
  <si>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</si>
  <si>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</si>
  <si>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</si>
  <si>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</si>
  <si>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</si>
  <si>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</si>
  <si>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</si>
  <si>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</si>
  <si>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</si>
  <si>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</si>
  <si>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</si>
  <si>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</si>
  <si>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</si>
  <si>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</si>
  <si>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</si>
  <si>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</si>
  <si>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</si>
  <si>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</si>
  <si>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</si>
  <si>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</si>
  <si>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</si>
  <si>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</si>
  <si>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</si>
  <si>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</si>
  <si>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</si>
  <si>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</si>
  <si>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</si>
  <si>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</si>
  <si>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</si>
  <si>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</si>
  <si>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</si>
  <si>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</si>
  <si>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</si>
  <si>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</si>
  <si>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</si>
  <si>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</si>
  <si>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</si>
  <si>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</si>
  <si>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</si>
  <si>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</si>
  <si>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</si>
  <si>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</si>
  <si>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</si>
  <si>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</si>
  <si>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</si>
  <si>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</si>
  <si>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</si>
  <si>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</si>
  <si>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</si>
  <si>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</si>
  <si>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</si>
  <si>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</si>
  <si>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</si>
  <si>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</si>
  <si>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</si>
  <si>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</si>
  <si>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</si>
  <si>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</si>
  <si>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</si>
  <si>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</si>
  <si>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</si>
  <si>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</si>
  <si>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</si>
  <si>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</si>
  <si>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</si>
  <si>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</si>
  <si>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</si>
  <si>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</si>
  <si>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</si>
  <si>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</si>
  <si>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</si>
  <si>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</si>
  <si>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</si>
  <si>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</si>
  <si>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</si>
  <si>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</si>
  <si>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</si>
  <si>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</si>
  <si>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</si>
  <si>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</si>
  <si>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</si>
  <si>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</si>
  <si>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</si>
  <si>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</si>
  <si>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</si>
  <si>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</si>
  <si>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</si>
  <si>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</si>
  <si>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</si>
  <si>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</si>
  <si>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</si>
  <si>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</si>
  <si>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</si>
  <si>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</si>
  <si>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</si>
  <si>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</si>
  <si>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</si>
  <si>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</si>
  <si>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</si>
  <si>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</si>
  <si>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</si>
  <si>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</si>
  <si>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</si>
  <si>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</si>
  <si>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</si>
  <si>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</si>
  <si>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</si>
  <si>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</si>
  <si>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</si>
  <si>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</si>
  <si>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</si>
  <si>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</si>
  <si>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</si>
  <si>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</si>
  <si>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</si>
  <si>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</si>
  <si>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</si>
  <si>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</si>
  <si>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</si>
  <si>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</si>
  <si>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</si>
  <si>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</si>
  <si>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</si>
  <si>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</si>
  <si>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</si>
  <si>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</si>
  <si>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</si>
  <si>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</si>
  <si>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</si>
  <si>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</si>
  <si>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</si>
  <si>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</si>
  <si>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</si>
  <si>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</si>
  <si>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</si>
  <si>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</si>
  <si>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</si>
  <si>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</si>
  <si>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</si>
  <si>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</si>
  <si>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</si>
  <si>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</si>
  <si>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</si>
  <si>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</si>
  <si>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</si>
  <si>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</si>
  <si>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</si>
  <si>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</si>
  <si>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</si>
  <si>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</si>
  <si>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</si>
  <si>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</si>
  <si>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</si>
  <si>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</si>
  <si>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</si>
  <si>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</si>
  <si>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</si>
  <si>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</si>
  <si>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</si>
  <si>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</si>
  <si>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</si>
  <si>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</si>
  <si>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</si>
  <si>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</si>
  <si>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</si>
  <si>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</si>
  <si>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</si>
  <si>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</si>
  <si>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</si>
  <si>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</si>
  <si>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</si>
  <si>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</si>
  <si>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</si>
  <si>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</si>
  <si>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</si>
  <si>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</si>
  <si>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</si>
  <si>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</si>
  <si>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</si>
  <si>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</si>
  <si>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</si>
  <si>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</si>
  <si>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</si>
  <si>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</si>
  <si>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</si>
  <si>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</si>
  <si>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</si>
  <si>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</si>
  <si>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</si>
  <si>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</si>
  <si>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</si>
  <si>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</si>
  <si>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</si>
  <si>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</si>
  <si>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</si>
  <si>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</si>
  <si>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</si>
  <si>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</si>
  <si>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</si>
  <si>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</si>
  <si>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</si>
  <si>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</si>
  <si>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</si>
  <si>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</si>
  <si>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</si>
  <si>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</si>
  <si>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</si>
  <si>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</si>
  <si>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</si>
  <si>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</si>
  <si>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</si>
  <si>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</si>
  <si>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</si>
  <si>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</si>
  <si>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</si>
  <si>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</si>
  <si>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</si>
  <si>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</si>
  <si>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</si>
  <si>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</si>
  <si>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</si>
  <si>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</si>
  <si>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</si>
  <si>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</si>
  <si>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</si>
  <si>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</si>
  <si>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</si>
  <si>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</si>
  <si>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</si>
  <si>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</si>
  <si>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</si>
  <si>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</si>
  <si>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</si>
  <si>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</si>
  <si>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</si>
  <si>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</si>
  <si>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</si>
  <si>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</si>
  <si>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</si>
  <si>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</si>
  <si>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</si>
  <si>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</si>
  <si>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</si>
  <si>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</si>
  <si>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</si>
  <si>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</si>
  <si>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</si>
  <si>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</si>
  <si>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</si>
  <si>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</si>
  <si>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</si>
  <si>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</si>
  <si>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</si>
  <si>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</si>
  <si>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</si>
  <si>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</si>
  <si>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</si>
  <si>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</si>
  <si>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</si>
  <si>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</si>
  <si>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</si>
  <si>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</si>
  <si>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</si>
  <si>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</si>
  <si>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</si>
  <si>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</si>
  <si>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</si>
  <si>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</si>
  <si>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</si>
  <si>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</si>
  <si>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</si>
  <si>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</si>
  <si>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</si>
  <si>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</si>
  <si>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</si>
  <si>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</si>
  <si>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</si>
  <si>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</si>
  <si>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</si>
  <si>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</si>
  <si>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</si>
  <si>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</si>
  <si>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</si>
  <si>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</si>
  <si>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</si>
  <si>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</si>
  <si>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</si>
  <si>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</si>
  <si>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</si>
  <si>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</si>
  <si>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</si>
  <si>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</si>
  <si>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</si>
  <si>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</si>
  <si>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</si>
  <si>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</si>
  <si>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</si>
  <si>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</si>
  <si>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</si>
  <si>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</si>
  <si>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</si>
  <si>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</si>
  <si>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</si>
  <si>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</si>
  <si>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</si>
  <si>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</si>
  <si>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</si>
  <si>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</si>
  <si>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</si>
  <si>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</si>
  <si>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</si>
  <si>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</si>
  <si>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</si>
  <si>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</si>
  <si>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</si>
  <si>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</si>
  <si>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</si>
  <si>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</si>
  <si>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</si>
  <si>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</si>
  <si>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</si>
  <si>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</si>
  <si>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</si>
  <si>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</si>
  <si>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</si>
  <si>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</si>
  <si>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</si>
  <si>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</si>
  <si>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</si>
  <si>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</si>
  <si>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</si>
  <si>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</si>
  <si>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</si>
  <si>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</si>
  <si>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</si>
  <si>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</si>
  <si>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</si>
  <si>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</si>
  <si>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</si>
  <si>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</si>
  <si>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</si>
  <si>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</si>
  <si>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</si>
  <si>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</si>
  <si>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</si>
  <si>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</si>
  <si>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</si>
  <si>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</si>
  <si>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</si>
  <si>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</si>
  <si>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</si>
  <si>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</si>
  <si>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</si>
  <si>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</si>
  <si>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</si>
  <si>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</si>
  <si>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</si>
  <si>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</si>
  <si>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</si>
  <si>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</si>
  <si>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</si>
  <si>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</si>
  <si>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</si>
  <si>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</si>
  <si>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</si>
  <si>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</si>
  <si>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</si>
  <si>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</si>
  <si>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</si>
  <si>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</si>
  <si>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</si>
  <si>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</si>
  <si>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</si>
  <si>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</si>
  <si>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</si>
  <si>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</si>
  <si>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</si>
  <si>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</si>
  <si>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</si>
  <si>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</si>
  <si>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</si>
  <si>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</si>
  <si>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</si>
  <si>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</si>
  <si>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</si>
  <si>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</si>
  <si>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</si>
  <si>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</si>
  <si>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</si>
  <si>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</si>
  <si>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</si>
  <si>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</si>
  <si>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</si>
  <si>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</si>
  <si>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</si>
  <si>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</si>
  <si>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</si>
  <si>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</si>
  <si>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</si>
  <si>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</si>
  <si>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</si>
  <si>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</si>
  <si>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</si>
  <si>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</si>
  <si>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</si>
  <si>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</si>
  <si>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</si>
  <si>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</si>
  <si>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</si>
  <si>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</si>
  <si>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</si>
  <si>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</si>
  <si>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</si>
  <si>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</si>
  <si>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</si>
  <si>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</si>
  <si>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</si>
  <si>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</si>
  <si>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</si>
  <si>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</si>
  <si>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</si>
  <si>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</si>
  <si>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</si>
  <si>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</si>
  <si>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</si>
  <si>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</si>
  <si>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</si>
  <si>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</si>
  <si>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</si>
  <si>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</si>
  <si>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</si>
  <si>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</si>
  <si>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</si>
  <si>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</si>
  <si>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</si>
  <si>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</si>
  <si>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</si>
  <si>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</si>
  <si>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</si>
  <si>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</si>
  <si>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</si>
  <si>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</si>
  <si>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</si>
  <si>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</si>
  <si>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</si>
  <si>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</si>
  <si>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</si>
  <si>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</si>
  <si>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</si>
  <si>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</si>
  <si>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</si>
  <si>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</si>
  <si>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</si>
  <si>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</si>
  <si>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</si>
  <si>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</si>
  <si>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</si>
  <si>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</si>
  <si>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</si>
  <si>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</si>
  <si>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</si>
  <si>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</si>
  <si>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</si>
  <si>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</si>
  <si>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</si>
  <si>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</si>
  <si>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</si>
  <si>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</si>
  <si>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</si>
  <si>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</si>
  <si>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</si>
  <si>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</si>
  <si>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</si>
  <si>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</si>
  <si>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</si>
  <si>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</si>
  <si>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</si>
  <si>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</si>
  <si>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</si>
  <si>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</si>
  <si>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</si>
  <si>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</si>
  <si>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</si>
  <si>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</si>
  <si>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</si>
  <si>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</si>
  <si>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</si>
  <si>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</si>
  <si>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</si>
  <si>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</si>
  <si>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</si>
  <si>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</si>
  <si>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</si>
  <si>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</si>
  <si>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</si>
  <si>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</si>
  <si>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</si>
  <si>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</si>
  <si>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</si>
  <si>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</si>
  <si>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</si>
  <si>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</si>
  <si>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</si>
  <si>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</si>
  <si>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</si>
  <si>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</si>
  <si>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</si>
  <si>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</si>
  <si>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</si>
  <si>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</si>
  <si>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</si>
  <si>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</si>
  <si>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</si>
  <si>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</si>
  <si>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</si>
  <si>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</si>
  <si>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</si>
  <si>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</si>
  <si>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</si>
  <si>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</si>
  <si>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</si>
  <si>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</si>
  <si>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</si>
  <si>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</si>
  <si>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</si>
  <si>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</si>
  <si>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</si>
  <si>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</si>
  <si>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</si>
  <si>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</si>
  <si>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</si>
  <si>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</si>
  <si>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</si>
  <si>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</si>
  <si>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</si>
  <si>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</si>
  <si>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</si>
  <si>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</si>
  <si>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</si>
  <si>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</si>
  <si>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</si>
  <si>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</si>
  <si>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</si>
  <si>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</si>
  <si>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</si>
  <si>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</si>
  <si>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</si>
  <si>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</si>
  <si>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</si>
  <si>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</si>
  <si>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</si>
  <si>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</si>
  <si>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</si>
  <si>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</si>
  <si>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</si>
  <si>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</si>
  <si>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</si>
  <si>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</si>
  <si>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</si>
  <si>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</si>
  <si>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</si>
  <si>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</si>
  <si>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</si>
  <si>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</si>
  <si>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</si>
  <si>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</si>
  <si>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</si>
  <si>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</si>
  <si>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</si>
  <si>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</si>
  <si>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</si>
  <si>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</si>
  <si>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</si>
  <si>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</si>
  <si>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</si>
  <si>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</si>
  <si>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</si>
  <si>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</si>
  <si>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</si>
  <si>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</si>
  <si>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</si>
  <si>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</si>
  <si>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</si>
  <si>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</si>
  <si>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</si>
  <si>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</si>
  <si>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</si>
  <si>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</si>
  <si>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</si>
  <si>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</si>
  <si>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</si>
  <si>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</si>
  <si>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</si>
  <si>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</si>
  <si>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</si>
  <si>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</si>
  <si>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</si>
  <si>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</si>
  <si>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</si>
  <si>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</si>
  <si>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</si>
  <si>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</si>
  <si>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</si>
  <si>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</si>
  <si>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</si>
  <si>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</si>
  <si>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</si>
  <si>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</si>
  <si>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</si>
  <si>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</si>
  <si>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</si>
  <si>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</si>
  <si>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</si>
  <si>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</si>
  <si>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</si>
  <si>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</si>
  <si>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</si>
  <si>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</si>
  <si>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</si>
  <si>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</si>
  <si>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</si>
  <si>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</si>
  <si>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</si>
  <si>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</si>
  <si>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</si>
  <si>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</si>
  <si>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</si>
  <si>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</si>
  <si>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</si>
  <si>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</si>
  <si>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</si>
  <si>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</si>
  <si>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</si>
  <si>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</si>
  <si>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</si>
  <si>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</si>
  <si>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</si>
  <si>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</si>
  <si>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</si>
  <si>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</si>
  <si>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</si>
  <si>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</si>
  <si>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</si>
  <si>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</si>
  <si>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</si>
  <si>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</si>
  <si>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</si>
  <si>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</si>
  <si>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</si>
  <si>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</si>
  <si>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</si>
  <si>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</si>
  <si>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</si>
  <si>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</si>
  <si>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</si>
  <si>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</si>
  <si>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</si>
  <si>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</si>
  <si>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</si>
  <si>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</si>
  <si>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</si>
  <si>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</si>
  <si>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</si>
  <si>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</si>
  <si>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</si>
  <si>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</si>
  <si>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</si>
  <si>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</si>
  <si>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</si>
  <si>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</si>
  <si>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</si>
  <si>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</si>
  <si>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</si>
  <si>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</si>
  <si>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</si>
  <si>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</si>
  <si>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</si>
  <si>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</si>
  <si>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</si>
  <si>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</si>
  <si>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</si>
  <si>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</si>
  <si>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</si>
  <si>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</si>
  <si>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</si>
  <si>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</si>
  <si>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</si>
  <si>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</si>
  <si>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</si>
  <si>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</si>
  <si>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</si>
  <si>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</si>
  <si>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</si>
  <si>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</si>
  <si>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</si>
  <si>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</si>
  <si>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</si>
  <si>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</si>
  <si>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</si>
  <si>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</si>
  <si>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</si>
  <si>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</si>
  <si>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</si>
  <si>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</si>
  <si>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</si>
  <si>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</si>
  <si>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</si>
  <si>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</si>
  <si>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</si>
  <si>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</si>
  <si>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</si>
  <si>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</si>
  <si>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</si>
  <si>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</si>
  <si>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</si>
  <si>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</si>
  <si>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</si>
  <si>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</si>
  <si>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</si>
  <si>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</si>
  <si>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</si>
  <si>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</si>
  <si>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</si>
  <si>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</si>
  <si>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</si>
  <si>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</si>
  <si>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</si>
  <si>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</si>
  <si>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</si>
  <si>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</si>
  <si>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</si>
  <si>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</si>
  <si>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</si>
  <si>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</si>
  <si>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</si>
  <si>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</si>
  <si>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</si>
  <si>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</si>
  <si>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</si>
  <si>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</si>
  <si>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</si>
  <si>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</si>
  <si>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</si>
  <si>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</si>
  <si>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</si>
  <si>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</si>
  <si>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</si>
  <si>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</si>
  <si>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</si>
  <si>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</si>
  <si>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</si>
  <si>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</si>
  <si>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</si>
  <si>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</si>
  <si>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</si>
  <si>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</si>
  <si>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</si>
  <si>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</si>
  <si>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</si>
  <si>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</si>
  <si>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</si>
  <si>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</si>
  <si>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</si>
  <si>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</si>
  <si>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</si>
  <si>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</si>
  <si>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</si>
  <si>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</si>
  <si>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</si>
  <si>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</si>
  <si>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</si>
  <si>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</si>
  <si>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</si>
  <si>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</si>
  <si>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</si>
  <si>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</si>
  <si>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</si>
  <si>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</si>
  <si>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</si>
  <si>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</si>
  <si>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</si>
  <si>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</si>
  <si>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</si>
  <si>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</si>
  <si>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</si>
  <si>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</si>
  <si>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</si>
  <si>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</si>
  <si>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</si>
  <si>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</si>
  <si>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</si>
  <si>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</si>
  <si>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</si>
  <si>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</si>
  <si>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</si>
  <si>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</si>
  <si>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</si>
  <si>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</si>
  <si>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</si>
  <si>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</si>
  <si>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</si>
  <si>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</si>
  <si>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</si>
  <si>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</si>
  <si>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</si>
  <si>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</si>
  <si>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</si>
  <si>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</si>
  <si>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</si>
  <si>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</si>
  <si>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</si>
  <si>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</si>
  <si>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</si>
  <si>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</si>
  <si>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</si>
  <si>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</si>
  <si>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</si>
  <si>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</si>
  <si>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</si>
  <si>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</si>
  <si>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</si>
  <si>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</si>
  <si>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</si>
  <si>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</si>
  <si>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</si>
  <si>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</si>
  <si>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</si>
  <si>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</si>
  <si>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</si>
  <si>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</si>
  <si>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</si>
  <si>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</si>
  <si>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</si>
  <si>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</si>
  <si>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</si>
  <si>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</si>
  <si>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</si>
  <si>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</si>
  <si>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</si>
  <si>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</si>
  <si>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</si>
  <si>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</si>
  <si>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</si>
  <si>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</si>
  <si>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</si>
  <si>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</si>
  <si>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</si>
  <si>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</si>
  <si>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</si>
  <si>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</si>
  <si>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</si>
  <si>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</si>
  <si>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</si>
  <si>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</si>
  <si>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</si>
  <si>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</si>
  <si>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</si>
  <si>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</si>
  <si>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</si>
  <si>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</si>
  <si>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</si>
  <si>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</si>
  <si>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</si>
  <si>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</si>
  <si>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</si>
  <si>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</si>
  <si>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</si>
  <si>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</si>
  <si>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</si>
  <si>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</si>
  <si>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</si>
  <si>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</si>
  <si>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</si>
  <si>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</si>
  <si>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</si>
  <si>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</si>
  <si>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</si>
  <si>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</si>
  <si>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</si>
  <si>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</si>
  <si>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</si>
  <si>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</si>
  <si>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</si>
  <si>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</si>
  <si>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</si>
  <si>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</si>
  <si>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</si>
  <si>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</si>
  <si>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</si>
  <si>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</si>
  <si>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</si>
  <si>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</si>
  <si>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</si>
  <si>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</si>
  <si>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</si>
  <si>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</si>
  <si>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</si>
  <si>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</si>
  <si>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</si>
  <si>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</si>
  <si>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</si>
  <si>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</si>
  <si>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</si>
  <si>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</si>
  <si>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</si>
  <si>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</si>
  <si>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</si>
  <si>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</si>
  <si>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</si>
  <si>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</si>
  <si>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</si>
  <si>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</si>
  <si>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</si>
  <si>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</si>
  <si>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</si>
  <si>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</si>
  <si>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</si>
  <si>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</si>
  <si>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</si>
  <si>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</si>
  <si>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</si>
  <si>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</si>
  <si>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</si>
  <si>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</si>
  <si>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</si>
  <si>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</si>
  <si>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</si>
  <si>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</si>
  <si>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</si>
  <si>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</si>
  <si>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</si>
  <si>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</si>
  <si>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</si>
  <si>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</si>
  <si>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</si>
  <si>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</si>
  <si>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</si>
  <si>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</si>
  <si>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</si>
  <si>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</si>
  <si>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</si>
  <si>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</si>
  <si>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</si>
  <si>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</si>
  <si>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</si>
  <si>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</si>
  <si>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</si>
  <si>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</si>
  <si>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</si>
  <si>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</si>
  <si>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</si>
  <si>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</si>
  <si>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</si>
  <si>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</si>
  <si>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</si>
  <si>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</si>
  <si>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</si>
  <si>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</si>
  <si>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</si>
  <si>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</si>
  <si>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</si>
  <si>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</si>
  <si>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</si>
  <si>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</si>
  <si>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</si>
  <si>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</si>
  <si>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</si>
  <si>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</si>
  <si>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</si>
  <si>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</si>
  <si>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</si>
  <si>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</si>
  <si>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</si>
  <si>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</si>
  <si>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</si>
  <si>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</si>
  <si>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</si>
  <si>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</si>
  <si>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</si>
  <si>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</si>
  <si>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</si>
  <si>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</si>
  <si>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</si>
  <si>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</si>
  <si>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</si>
  <si>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</si>
  <si>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</si>
  <si>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</si>
  <si>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</si>
  <si>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</si>
  <si>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</si>
  <si>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</si>
  <si>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</si>
  <si>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</si>
  <si>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</si>
  <si>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</si>
  <si>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</si>
  <si>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</si>
  <si>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</si>
  <si>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</si>
  <si>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</si>
  <si>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</si>
  <si>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</si>
  <si>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</si>
  <si>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</si>
  <si>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</si>
  <si>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</si>
  <si>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</si>
  <si>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</si>
  <si>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</si>
  <si>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</si>
  <si>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</si>
  <si>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</si>
  <si>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</si>
  <si>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</si>
  <si>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</si>
  <si>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</si>
  <si>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</si>
  <si>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</si>
  <si>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</si>
  <si>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</si>
  <si>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</si>
  <si>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</si>
  <si>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</si>
  <si>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</si>
  <si>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</si>
  <si>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</si>
  <si>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</si>
  <si>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</si>
  <si>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</si>
  <si>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</si>
  <si>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</si>
  <si>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</si>
  <si>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</si>
  <si>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</si>
  <si>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</si>
  <si>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</si>
  <si>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</si>
  <si>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</si>
  <si>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</si>
  <si>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</si>
  <si>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</si>
  <si>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</si>
  <si>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</si>
  <si>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</si>
  <si>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</si>
  <si>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</si>
  <si>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</si>
  <si>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</si>
  <si>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</si>
  <si>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</si>
  <si>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</si>
  <si>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</si>
  <si>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</si>
  <si>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</si>
  <si>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</si>
  <si>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</si>
  <si>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</si>
  <si>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</si>
  <si>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</si>
  <si>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</si>
  <si>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</si>
  <si>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</si>
  <si>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</si>
  <si>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</si>
  <si>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</si>
  <si>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</si>
  <si>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</si>
  <si>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</si>
  <si>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</si>
  <si>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</si>
  <si>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</si>
  <si>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</si>
  <si>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</si>
  <si>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</si>
  <si>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</si>
  <si>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</si>
  <si>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</si>
  <si>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</si>
  <si>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</si>
  <si>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</si>
  <si>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</si>
  <si>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</si>
  <si>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</si>
  <si>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</si>
  <si>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</si>
  <si>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</si>
  <si>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</si>
  <si>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</si>
  <si>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</si>
  <si>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</si>
  <si>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</si>
  <si>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</si>
  <si>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</si>
  <si>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</si>
  <si>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</si>
  <si>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</si>
  <si>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</si>
  <si>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</si>
  <si>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</si>
  <si>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</si>
  <si>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</si>
  <si>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</si>
  <si>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</si>
  <si>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</si>
  <si>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</si>
  <si>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</si>
  <si>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</si>
  <si>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</si>
  <si>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</si>
  <si>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</si>
  <si>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</si>
  <si>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</si>
  <si>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</si>
  <si>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</si>
  <si>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</si>
  <si>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</si>
  <si>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</si>
  <si>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</si>
  <si>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</si>
  <si>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</si>
  <si>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</si>
  <si>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</si>
  <si>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</si>
  <si>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</si>
  <si>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</si>
  <si>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</si>
  <si>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</si>
  <si>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</si>
  <si>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</si>
  <si>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</si>
  <si>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</si>
  <si>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</si>
  <si>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</si>
  <si>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</si>
  <si>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</si>
  <si>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</si>
  <si>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</si>
  <si>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</si>
  <si>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</si>
  <si>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</si>
  <si>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</si>
  <si>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</si>
  <si>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</si>
  <si>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</si>
  <si>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</si>
  <si>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</si>
  <si>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</si>
  <si>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</si>
  <si>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</si>
  <si>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</si>
  <si>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</si>
  <si>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</si>
  <si>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</si>
  <si>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</si>
  <si>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</si>
  <si>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</si>
  <si>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</si>
  <si>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</si>
  <si>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</si>
  <si>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</si>
  <si>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</si>
  <si>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</si>
  <si>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</si>
  <si>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</si>
  <si>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</si>
  <si>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</si>
  <si>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</si>
  <si>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</si>
  <si>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</si>
  <si>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</si>
  <si>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</si>
  <si>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</si>
  <si>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</si>
  <si>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</si>
  <si>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</si>
  <si>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</si>
  <si>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</si>
  <si>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</si>
  <si>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</si>
  <si>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</si>
  <si>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</si>
  <si>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</si>
  <si>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</si>
  <si>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</si>
  <si>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</si>
  <si>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</si>
  <si>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</si>
  <si>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</si>
  <si>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</si>
  <si>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</si>
  <si>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</si>
  <si>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</si>
  <si>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</si>
  <si>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</si>
  <si>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</si>
  <si>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</si>
  <si>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</si>
  <si>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</si>
  <si>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</si>
  <si>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</si>
  <si>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</si>
  <si>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</si>
  <si>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</si>
  <si>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</si>
  <si>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</si>
  <si>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</si>
  <si>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</si>
  <si>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</si>
  <si>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</si>
  <si>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</si>
  <si>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</si>
  <si>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</si>
  <si>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</si>
  <si>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</si>
  <si>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</si>
  <si>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</si>
  <si>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</si>
  <si>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</si>
  <si>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</si>
  <si>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</si>
  <si>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</si>
  <si>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</si>
  <si>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</si>
  <si>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</si>
  <si>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</si>
  <si>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</si>
  <si>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</si>
  <si>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</si>
  <si>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</si>
  <si>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</si>
  <si>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</si>
  <si>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</si>
  <si>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</si>
  <si>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</si>
  <si>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</si>
  <si>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</si>
  <si>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</si>
  <si>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</si>
  <si>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</si>
  <si>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</si>
  <si>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</si>
  <si>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</si>
  <si>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</si>
  <si>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</si>
  <si>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</si>
  <si>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</si>
  <si>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</si>
  <si>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</si>
  <si>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</si>
  <si>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</si>
  <si>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</si>
  <si>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</si>
  <si>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</si>
  <si>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</si>
  <si>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</si>
  <si>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</si>
  <si>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</si>
  <si>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</si>
  <si>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</si>
  <si>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</si>
  <si>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</si>
  <si>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</si>
  <si>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</si>
  <si>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</si>
  <si>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</si>
  <si>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</si>
  <si>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</si>
  <si>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</si>
  <si>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</si>
  <si>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</si>
  <si>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</si>
  <si>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</si>
  <si>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</si>
  <si>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</si>
  <si>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</si>
  <si>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</si>
  <si>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</si>
  <si>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</si>
  <si>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</si>
  <si>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</si>
  <si>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</si>
  <si>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</si>
  <si>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</si>
  <si>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</si>
  <si>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</si>
  <si>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</si>
  <si>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</si>
  <si>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</si>
  <si>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</si>
  <si>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</si>
  <si>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</si>
  <si>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</si>
  <si>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</si>
  <si>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</si>
  <si>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</si>
  <si>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</si>
  <si>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</si>
  <si>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</si>
  <si>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</si>
  <si>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</si>
  <si>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</si>
  <si>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</si>
  <si>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</si>
  <si>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</si>
  <si>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</si>
  <si>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</si>
  <si>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</si>
  <si>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</si>
  <si>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</si>
  <si>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</si>
  <si>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</si>
  <si>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</si>
  <si>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</si>
  <si>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</si>
  <si>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</si>
  <si>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</si>
  <si>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</si>
  <si>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</si>
  <si>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</si>
  <si>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</si>
  <si>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</si>
  <si>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</si>
  <si>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</si>
  <si>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</si>
  <si>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</si>
  <si>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</si>
  <si>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</si>
  <si>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</si>
  <si>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</si>
  <si>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</si>
  <si>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</si>
  <si>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</si>
  <si>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</si>
  <si>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</si>
  <si>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</si>
  <si>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</si>
  <si>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</si>
  <si>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</si>
  <si>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</si>
  <si>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</si>
  <si>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</si>
  <si>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</si>
  <si>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</si>
  <si>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</si>
  <si>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</si>
  <si>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</si>
  <si>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</si>
  <si>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</si>
  <si>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</si>
  <si>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</si>
  <si>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</si>
  <si>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</si>
  <si>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</si>
  <si>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</si>
  <si>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</si>
  <si>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</si>
  <si>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</si>
  <si>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</si>
  <si>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</si>
  <si>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</si>
  <si>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</si>
  <si>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</si>
  <si>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</si>
  <si>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</si>
  <si>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</si>
  <si>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</si>
  <si>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</si>
  <si>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</si>
  <si>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</si>
  <si>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</si>
  <si>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</si>
  <si>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</si>
  <si>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</si>
  <si>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</si>
  <si>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</si>
  <si>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</si>
  <si>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</si>
  <si>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</si>
  <si>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</si>
  <si>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</si>
  <si>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</si>
  <si>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</si>
  <si>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</si>
  <si>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</si>
  <si>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</si>
  <si>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</si>
  <si>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</si>
  <si>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</si>
  <si>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</si>
  <si>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</si>
  <si>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</si>
  <si>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</si>
  <si>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</si>
  <si>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</si>
  <si>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</si>
  <si>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</si>
  <si>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</si>
  <si>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</si>
  <si>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</si>
  <si>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</si>
  <si>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</si>
  <si>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</si>
  <si>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</si>
  <si>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</si>
  <si>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</si>
  <si>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</si>
  <si>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</si>
  <si>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</si>
  <si>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</si>
  <si>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</si>
  <si>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</si>
  <si>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</si>
  <si>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</si>
  <si>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</si>
  <si>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</si>
  <si>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</si>
  <si>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</si>
  <si>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</si>
  <si>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</si>
  <si>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</si>
  <si>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</si>
  <si>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</si>
  <si>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</si>
  <si>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</si>
  <si>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</si>
  <si>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</si>
  <si>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</si>
  <si>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</si>
  <si>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</si>
  <si>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</si>
  <si>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</si>
  <si>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</si>
  <si>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</si>
  <si>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</si>
  <si>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</si>
  <si>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</si>
  <si>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</si>
  <si>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</si>
  <si>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</si>
  <si>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</si>
  <si>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</si>
  <si>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</si>
  <si>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</si>
  <si>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</si>
  <si>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</si>
  <si>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</si>
  <si>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</si>
  <si>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</si>
  <si>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</si>
  <si>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</si>
  <si>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</si>
  <si>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</si>
  <si>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</si>
  <si>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</si>
  <si>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</si>
  <si>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</si>
  <si>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</si>
  <si>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</si>
  <si>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</si>
  <si>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</si>
  <si>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</si>
  <si>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</si>
  <si>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</si>
  <si>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</si>
  <si>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</si>
  <si>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</si>
  <si>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</si>
  <si>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</si>
  <si>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</si>
  <si>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</si>
  <si>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</si>
  <si>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</si>
  <si>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</si>
  <si>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</si>
  <si>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</si>
  <si>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</si>
  <si>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</si>
  <si>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</si>
  <si>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</si>
  <si>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</si>
  <si>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</si>
  <si>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</si>
  <si>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</si>
  <si>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</si>
  <si>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</si>
  <si>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</si>
  <si>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</si>
  <si>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</si>
  <si>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</si>
  <si>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</si>
  <si>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</si>
  <si>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</si>
  <si>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</si>
  <si>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</si>
  <si>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</si>
  <si>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</si>
  <si>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</si>
  <si>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</si>
  <si>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</si>
  <si>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</si>
  <si>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</si>
  <si>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</si>
  <si>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</si>
  <si>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</si>
  <si>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</si>
  <si>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</si>
  <si>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</si>
  <si>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</si>
  <si>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</si>
  <si>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</si>
  <si>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</si>
  <si>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</si>
  <si>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</si>
  <si>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</si>
  <si>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</si>
  <si>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</si>
  <si>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</si>
  <si>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</si>
  <si>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</si>
  <si>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</si>
  <si>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</si>
  <si>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</si>
  <si>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</si>
  <si>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</si>
  <si>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</si>
  <si>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</si>
  <si>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</si>
  <si>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</si>
  <si>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</si>
  <si>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</si>
  <si>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</si>
  <si>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</si>
  <si>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</si>
  <si>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</si>
  <si>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</si>
  <si>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</si>
  <si>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</si>
  <si>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</si>
  <si>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</si>
  <si>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</si>
  <si>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</si>
  <si>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</si>
  <si>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</si>
  <si>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</si>
  <si>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</si>
  <si>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</si>
  <si>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</si>
  <si>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</si>
  <si>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</si>
  <si>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</si>
  <si>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</si>
  <si>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</si>
  <si>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</si>
  <si>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</si>
  <si>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</si>
  <si>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</si>
  <si>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</si>
  <si>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</si>
  <si>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</si>
  <si>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</si>
  <si>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</si>
  <si>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</si>
  <si>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</si>
  <si>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</si>
  <si>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</si>
  <si>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</si>
  <si>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</si>
  <si>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</si>
  <si>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</si>
  <si>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</si>
  <si>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</si>
  <si>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</si>
  <si>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</si>
  <si>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</si>
  <si>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</si>
  <si>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</si>
  <si>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</si>
  <si>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</si>
  <si>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</si>
  <si>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</si>
  <si>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</si>
  <si>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</si>
  <si>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</si>
  <si>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</si>
  <si>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</si>
  <si>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</si>
  <si>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</si>
  <si>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</si>
  <si>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</si>
  <si>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</si>
  <si>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</si>
  <si>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</si>
  <si>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</si>
  <si>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</si>
  <si>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</si>
  <si>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</si>
  <si>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</si>
  <si>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</si>
  <si>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</si>
  <si>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</si>
  <si>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</si>
  <si>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</si>
  <si>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</si>
  <si>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</si>
  <si>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</si>
  <si>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</si>
  <si>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</si>
  <si>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</si>
  <si>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</si>
  <si>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</si>
  <si>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</si>
  <si>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</si>
  <si>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</si>
  <si>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</si>
  <si>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</si>
  <si>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</si>
  <si>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</si>
  <si>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</si>
  <si>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</si>
  <si>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</si>
  <si>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</si>
  <si>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</si>
  <si>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</si>
  <si>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</si>
  <si>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</si>
  <si>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</si>
  <si>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</si>
  <si>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</si>
  <si>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</si>
  <si>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</si>
  <si>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</si>
  <si>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</si>
  <si>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</si>
  <si>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</si>
  <si>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</si>
  <si>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</si>
  <si>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</si>
  <si>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</si>
  <si>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</si>
  <si>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</si>
  <si>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</si>
  <si>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</si>
  <si>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</si>
  <si>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</si>
  <si>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</si>
  <si>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</si>
  <si>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</si>
  <si>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</si>
  <si>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</si>
  <si>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</si>
  <si>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</si>
  <si>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</si>
  <si>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</si>
  <si>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</si>
  <si>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</si>
  <si>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</si>
  <si>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</si>
  <si>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</si>
  <si>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</si>
  <si>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</si>
  <si>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</si>
  <si>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</si>
  <si>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</si>
  <si>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</si>
  <si>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</si>
  <si>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</si>
  <si>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</si>
  <si>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</si>
  <si>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</si>
  <si>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</si>
  <si>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</si>
  <si>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</si>
  <si>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</si>
  <si>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</si>
  <si>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</si>
  <si>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</si>
  <si>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</si>
  <si>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</si>
  <si>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</si>
  <si>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</si>
  <si>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</si>
  <si>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</si>
  <si>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</si>
  <si>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</si>
  <si>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</si>
  <si>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</si>
  <si>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</si>
  <si>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</si>
  <si>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</si>
  <si>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</si>
  <si>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</si>
  <si>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</si>
  <si>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</si>
  <si>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</si>
  <si>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</si>
  <si>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</si>
  <si>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</si>
  <si>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</si>
  <si>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</si>
  <si>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</si>
  <si>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</si>
  <si>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</si>
  <si>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</si>
  <si>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</si>
  <si>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</si>
  <si>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</si>
  <si>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</si>
  <si>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</si>
  <si>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</si>
  <si>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</si>
  <si>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</si>
  <si>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</si>
  <si>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</si>
  <si>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</si>
  <si>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</si>
  <si>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</si>
  <si>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</si>
  <si>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</si>
  <si>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</si>
  <si>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</si>
  <si>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</si>
  <si>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</si>
  <si>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</si>
  <si>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</si>
  <si>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</si>
  <si>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</si>
  <si>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</si>
  <si>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</si>
  <si>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</si>
  <si>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</si>
  <si>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</si>
  <si>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</si>
  <si>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</si>
  <si>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</si>
  <si>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</si>
  <si>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</si>
  <si>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</si>
  <si>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</si>
  <si>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</si>
  <si>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</si>
  <si>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</si>
  <si>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</si>
  <si>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</si>
  <si>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</si>
  <si>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</si>
  <si>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</si>
  <si>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</si>
  <si>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</si>
  <si>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</si>
  <si>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</si>
  <si>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</si>
  <si>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</si>
  <si>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</si>
  <si>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</si>
  <si>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</si>
  <si>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</si>
  <si>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</si>
  <si>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</si>
  <si>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</si>
  <si>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</si>
  <si>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</si>
  <si>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</si>
  <si>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</si>
  <si>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</si>
  <si>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</si>
  <si>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</si>
  <si>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</si>
  <si>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</si>
  <si>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</si>
  <si>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</si>
  <si>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</si>
  <si>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</si>
  <si>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</si>
  <si>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</si>
  <si>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</si>
  <si>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</si>
  <si>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</si>
  <si>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</si>
  <si>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</si>
  <si>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</si>
  <si>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</si>
  <si>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</si>
  <si>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</si>
  <si>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</si>
  <si>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</si>
  <si>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</si>
  <si>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</si>
  <si>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</si>
  <si>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</si>
  <si>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</si>
  <si>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</si>
  <si>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</si>
  <si>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</si>
  <si>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</si>
  <si>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</si>
  <si>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</si>
  <si>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</si>
  <si>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</si>
  <si>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</si>
  <si>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</si>
  <si>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</si>
  <si>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</si>
  <si>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</si>
  <si>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</si>
  <si>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</si>
  <si>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</si>
  <si>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</si>
  <si>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</si>
  <si>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</si>
  <si>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</si>
  <si>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</si>
  <si>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</si>
  <si>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</si>
  <si>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</si>
  <si>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</si>
  <si>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</si>
  <si>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</si>
  <si>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</si>
  <si>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</si>
  <si>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</si>
  <si>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</si>
  <si>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</si>
  <si>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</si>
  <si>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</si>
  <si>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</si>
  <si>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</si>
  <si>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</si>
  <si>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</si>
  <si>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</si>
  <si>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</si>
  <si>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</si>
  <si>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</si>
  <si>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</si>
  <si>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</si>
  <si>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</si>
  <si>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</si>
  <si>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</si>
  <si>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</si>
  <si>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</si>
  <si>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</si>
  <si>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</si>
  <si>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</si>
  <si>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</si>
  <si>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</si>
  <si>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</si>
  <si>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</si>
  <si>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</si>
  <si>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</si>
  <si>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</si>
  <si>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</si>
  <si>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</si>
  <si>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</si>
  <si>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</si>
  <si>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</si>
  <si>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</si>
  <si>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</si>
  <si>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</si>
  <si>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</si>
  <si>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</si>
  <si>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</si>
  <si>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</si>
  <si>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</si>
  <si>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</si>
  <si>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</si>
  <si>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</si>
  <si>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</si>
  <si>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</si>
  <si>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</si>
  <si>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</si>
  <si>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</si>
  <si>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</si>
  <si>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</si>
  <si>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</si>
  <si>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</si>
  <si>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</si>
  <si>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</si>
  <si>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</si>
  <si>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</si>
  <si>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</si>
  <si>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</si>
  <si>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</si>
  <si>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</si>
  <si>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</si>
  <si>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</si>
  <si>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</si>
  <si>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</si>
  <si>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</si>
  <si>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</si>
  <si>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</si>
  <si>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</si>
  <si>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</si>
  <si>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</si>
  <si>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</si>
  <si>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</si>
  <si>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</si>
  <si>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</si>
  <si>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</si>
  <si>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</si>
  <si>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</si>
  <si>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</si>
  <si>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</si>
  <si>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</si>
  <si>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</si>
  <si>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</si>
  <si>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</si>
  <si>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</si>
  <si>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</si>
  <si>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</si>
  <si>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</si>
  <si>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</si>
  <si>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</si>
  <si>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</si>
  <si>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</si>
  <si>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</si>
  <si>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</si>
  <si>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</si>
  <si>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</si>
  <si>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</si>
  <si>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</si>
  <si>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</si>
  <si>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</si>
  <si>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</si>
  <si>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</si>
  <si>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</si>
  <si>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</si>
  <si>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</si>
  <si>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</si>
  <si>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</si>
  <si>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</si>
  <si>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</si>
  <si>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</si>
  <si>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</si>
  <si>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</si>
  <si>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</si>
  <si>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</si>
  <si>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</si>
  <si>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</si>
  <si>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</si>
  <si>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</si>
  <si>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</si>
  <si>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</si>
  <si>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</si>
  <si>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</si>
  <si>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</si>
  <si>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</si>
  <si>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</si>
  <si>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</si>
  <si>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</si>
  <si>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</si>
  <si>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</si>
  <si>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</si>
  <si>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</si>
  <si>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</si>
  <si>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</si>
  <si>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</si>
  <si>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</si>
  <si>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</si>
  <si>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</si>
  <si>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</si>
  <si>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</si>
  <si>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</si>
  <si>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</si>
  <si>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</si>
  <si>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</si>
  <si>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</si>
  <si>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</si>
  <si>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</si>
  <si>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</si>
  <si>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</si>
  <si>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</si>
  <si>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</si>
  <si>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</si>
  <si>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</si>
  <si>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</si>
  <si>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</si>
  <si>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</si>
  <si>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</si>
  <si>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</si>
  <si>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</si>
  <si>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</si>
  <si>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</si>
  <si>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</si>
  <si>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</si>
  <si>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</si>
  <si>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</si>
  <si>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</si>
  <si>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</si>
  <si>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</si>
  <si>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</si>
  <si>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</si>
  <si>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</si>
  <si>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</si>
  <si>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</si>
  <si>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</si>
  <si>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</si>
  <si>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</si>
  <si>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</si>
  <si>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</si>
  <si>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</si>
  <si>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</si>
  <si>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</si>
  <si>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</si>
  <si>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</si>
  <si>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</si>
  <si>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</si>
  <si>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</si>
  <si>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</si>
  <si>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</si>
  <si>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</si>
  <si>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</si>
  <si>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</si>
  <si>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</si>
  <si>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</si>
  <si>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</si>
  <si>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</si>
  <si>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</si>
  <si>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</si>
  <si>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</si>
  <si>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</si>
  <si>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</si>
  <si>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</si>
  <si>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</si>
  <si>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</si>
  <si>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</si>
  <si>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</si>
  <si>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</si>
  <si>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</si>
  <si>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</si>
  <si>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</si>
  <si>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</si>
  <si>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</si>
  <si>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</si>
  <si>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</si>
  <si>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</si>
  <si>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</si>
  <si>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</si>
  <si>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</si>
  <si>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</si>
  <si>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</si>
  <si>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</si>
  <si>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</si>
  <si>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</si>
  <si>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</si>
  <si>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</si>
  <si>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</si>
  <si>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</si>
  <si>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</si>
  <si>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</si>
  <si>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</si>
  <si>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</si>
  <si>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</si>
  <si>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</si>
  <si>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</si>
  <si>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</si>
  <si>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</si>
  <si>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</si>
  <si>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</si>
  <si>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</si>
  <si>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</si>
  <si>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</si>
  <si>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</si>
  <si>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</si>
  <si>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</si>
  <si>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</si>
  <si>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</si>
  <si>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</si>
  <si>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</si>
  <si>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</si>
  <si>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</si>
  <si>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</si>
  <si>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</si>
  <si>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</si>
  <si>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</si>
  <si>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</si>
  <si>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</si>
  <si>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</si>
  <si>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</si>
  <si>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</si>
  <si>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</si>
  <si>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</si>
  <si>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</si>
  <si>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</si>
  <si>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</si>
  <si>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</si>
  <si>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</si>
  <si>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</si>
  <si>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</si>
  <si>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</si>
  <si>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</si>
  <si>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</si>
  <si>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</si>
  <si>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</si>
  <si>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</si>
  <si>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</si>
  <si>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</si>
  <si>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</si>
  <si>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</si>
  <si>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</si>
  <si>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</si>
  <si>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</si>
  <si>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</si>
  <si>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</si>
  <si>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</si>
  <si>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</si>
  <si>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</si>
  <si>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</si>
  <si>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</si>
  <si>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</si>
  <si>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</si>
  <si>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</si>
  <si>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</si>
  <si>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</si>
  <si>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</si>
  <si>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</si>
  <si>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</si>
  <si>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</si>
  <si>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</si>
  <si>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</si>
  <si>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</si>
  <si>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</si>
  <si>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</si>
  <si>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</si>
  <si>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</si>
  <si>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</si>
  <si>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</si>
  <si>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</si>
  <si>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</si>
  <si>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</si>
  <si>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</si>
  <si>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</si>
  <si>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</si>
  <si>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</si>
  <si>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</si>
  <si>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</si>
  <si>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</si>
  <si>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</si>
  <si>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</si>
  <si>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</si>
  <si>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</si>
  <si>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</si>
  <si>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</si>
  <si>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</si>
  <si>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</si>
  <si>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</si>
  <si>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</si>
  <si>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</si>
  <si>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</si>
  <si>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</si>
  <si>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</si>
  <si>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</si>
  <si>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</si>
  <si>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</si>
  <si>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</si>
  <si>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</si>
  <si>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</si>
  <si>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</si>
  <si>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</si>
  <si>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</si>
  <si>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</si>
  <si>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</si>
  <si>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</si>
  <si>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</si>
  <si>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</si>
  <si>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</si>
  <si>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</si>
  <si>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</si>
  <si>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</si>
  <si>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</si>
  <si>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</si>
  <si>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</si>
  <si>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</si>
  <si>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</si>
  <si>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</si>
  <si>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</si>
  <si>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</si>
  <si>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</si>
  <si>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</si>
  <si>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</si>
  <si>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</si>
  <si>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</si>
  <si>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</si>
  <si>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</si>
  <si>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</si>
  <si>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</si>
  <si>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</si>
  <si>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</si>
  <si>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</si>
  <si>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</si>
  <si>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</si>
  <si>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</si>
  <si>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</si>
  <si>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</si>
  <si>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</si>
  <si>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</si>
  <si>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</si>
  <si>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</si>
  <si>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</si>
  <si>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</si>
  <si>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</si>
  <si>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</si>
  <si>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</si>
  <si>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</si>
  <si>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</si>
  <si>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</si>
  <si>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</si>
  <si>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</si>
  <si>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</si>
  <si>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</si>
  <si>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</si>
  <si>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</si>
  <si>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</si>
  <si>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</si>
  <si>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</si>
  <si>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</si>
  <si>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</si>
  <si>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</si>
  <si>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</si>
  <si>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</si>
  <si>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</si>
  <si>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</si>
  <si>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</si>
  <si>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</si>
  <si>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</si>
  <si>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</si>
  <si>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</si>
  <si>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</si>
  <si>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</si>
  <si>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</si>
  <si>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</si>
  <si>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</si>
  <si>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</si>
  <si>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</si>
  <si>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</si>
  <si>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</si>
  <si>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</si>
  <si>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</si>
  <si>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</si>
  <si>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</si>
  <si>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</si>
  <si>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</si>
  <si>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</si>
  <si>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</si>
  <si>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</si>
  <si>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</si>
  <si>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</si>
  <si>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</si>
  <si>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</si>
  <si>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</si>
  <si>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</si>
  <si>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</si>
  <si>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</si>
  <si>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</si>
  <si>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</si>
  <si>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</si>
  <si>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</si>
  <si>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</si>
  <si>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</si>
  <si>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</si>
  <si>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</si>
  <si>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</si>
  <si>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</si>
  <si>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</si>
  <si>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</si>
  <si>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</si>
  <si>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</si>
  <si>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</si>
  <si>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</si>
  <si>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</si>
  <si>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</si>
  <si>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</si>
  <si>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</si>
  <si>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</si>
  <si>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</si>
  <si>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</si>
  <si>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</si>
  <si>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</si>
  <si>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</si>
  <si>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</si>
  <si>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</si>
  <si>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</si>
  <si>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</si>
  <si>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</si>
  <si>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</si>
  <si>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</si>
  <si>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</si>
  <si>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</si>
  <si>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</si>
  <si>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</si>
  <si>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</si>
  <si>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</si>
  <si>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</si>
  <si>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</si>
  <si>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</si>
  <si>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</si>
  <si>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</si>
  <si>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</si>
  <si>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</si>
  <si>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</si>
  <si>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</si>
  <si>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</si>
  <si>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</si>
  <si>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</si>
  <si>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</si>
  <si>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</si>
  <si>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</si>
  <si>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</si>
  <si>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</si>
  <si>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</si>
  <si>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</si>
  <si>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</si>
  <si>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</si>
  <si>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</si>
  <si>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</si>
  <si>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</si>
  <si>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</si>
  <si>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</si>
  <si>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</si>
  <si>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</si>
  <si>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</si>
  <si>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</si>
  <si>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</si>
  <si>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</si>
  <si>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</si>
  <si>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</si>
  <si>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</si>
  <si>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</si>
  <si>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</si>
  <si>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</si>
  <si>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</si>
  <si>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</si>
  <si>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</si>
  <si>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</si>
  <si>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</si>
  <si>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</si>
  <si>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</si>
  <si>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</si>
  <si>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</si>
  <si>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</si>
  <si>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</si>
  <si>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</si>
  <si>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</si>
  <si>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</si>
  <si>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</si>
  <si>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</si>
  <si>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</si>
  <si>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</si>
  <si>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</si>
  <si>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</si>
  <si>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</si>
  <si>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</si>
  <si>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</si>
  <si>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</si>
  <si>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</si>
  <si>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</si>
  <si>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</si>
  <si>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</si>
  <si>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</si>
  <si>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</si>
  <si>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</si>
  <si>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</si>
  <si>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</si>
  <si>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</si>
  <si>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</si>
  <si>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</si>
  <si>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</si>
  <si>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</si>
  <si>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</si>
  <si>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</si>
  <si>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</si>
  <si>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</si>
  <si>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</si>
  <si>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</si>
  <si>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</si>
  <si>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</si>
  <si>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</si>
  <si>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</si>
  <si>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</si>
  <si>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</si>
  <si>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</si>
  <si>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</si>
  <si>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</si>
  <si>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</si>
  <si>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</si>
  <si>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</si>
  <si>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</si>
  <si>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</si>
  <si>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</si>
  <si>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</si>
  <si>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</si>
  <si>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</si>
  <si>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</si>
  <si>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</si>
  <si>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</si>
  <si>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</si>
  <si>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</si>
  <si>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</si>
  <si>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</si>
  <si>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</si>
  <si>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</si>
  <si>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</si>
  <si>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</si>
  <si>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</si>
  <si>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</si>
  <si>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</si>
  <si>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</si>
  <si>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</si>
  <si>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</si>
  <si>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</si>
  <si>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</si>
  <si>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</si>
  <si>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</si>
  <si>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</si>
  <si>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</si>
  <si>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</si>
  <si>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</si>
  <si>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</si>
  <si>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</si>
  <si>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</si>
  <si>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</si>
  <si>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</si>
  <si>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</si>
  <si>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</si>
  <si>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</si>
  <si>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</si>
  <si>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</si>
  <si>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</si>
  <si>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</si>
  <si>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</si>
  <si>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</si>
  <si>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</si>
  <si>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</si>
  <si>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</si>
  <si>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</si>
  <si>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</si>
  <si>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</si>
  <si>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</si>
  <si>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</si>
  <si>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</si>
  <si>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</si>
  <si>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</si>
  <si>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</si>
  <si>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</si>
  <si>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</si>
  <si>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</si>
  <si>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</si>
  <si>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</si>
  <si>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</si>
  <si>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</si>
  <si>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</si>
  <si>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</si>
  <si>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</si>
  <si>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</si>
  <si>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</si>
  <si>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</si>
  <si>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</si>
  <si>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</si>
  <si>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</si>
  <si>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</si>
  <si>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</si>
  <si>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</si>
  <si>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</si>
  <si>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</si>
  <si>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</si>
  <si>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</si>
  <si>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</si>
  <si>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</si>
  <si>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</si>
  <si>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</si>
  <si>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</si>
  <si>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</si>
  <si>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</si>
  <si>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</si>
  <si>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</si>
  <si>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</si>
  <si>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</si>
  <si>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</si>
  <si>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</si>
  <si>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</si>
  <si>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</si>
  <si>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</si>
  <si>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</si>
  <si>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</si>
  <si>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</si>
  <si>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</si>
  <si>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</si>
  <si>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</si>
  <si>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</si>
  <si>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</si>
  <si>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</si>
  <si>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</si>
  <si>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</si>
  <si>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</si>
  <si>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</si>
  <si>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</si>
  <si>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</si>
  <si>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</si>
  <si>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</si>
  <si>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</si>
  <si>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</si>
  <si>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</si>
  <si>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</si>
  <si>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</si>
  <si>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</si>
  <si>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</si>
  <si>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</si>
  <si>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</si>
  <si>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</si>
  <si>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</si>
  <si>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</si>
  <si>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</si>
  <si>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</si>
  <si>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</si>
  <si>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</si>
  <si>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</si>
  <si>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</si>
  <si>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</si>
  <si>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</si>
  <si>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</si>
  <si>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</si>
  <si>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</si>
  <si>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</si>
  <si>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</si>
  <si>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</si>
  <si>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</si>
  <si>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</si>
  <si>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</si>
  <si>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</si>
  <si>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</si>
  <si>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</si>
  <si>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</si>
  <si>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</si>
  <si>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</si>
  <si>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</si>
  <si>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</si>
  <si>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</si>
  <si>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</si>
  <si>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</si>
  <si>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</si>
  <si>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</si>
  <si>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</si>
  <si>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</si>
  <si>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</si>
  <si>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</si>
  <si>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</si>
  <si>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</si>
  <si>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</si>
  <si>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</si>
  <si>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</si>
  <si>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</si>
  <si>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</si>
  <si>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</si>
  <si>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</si>
  <si>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</si>
  <si>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</si>
  <si>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</si>
  <si>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</si>
  <si>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</si>
  <si>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</si>
  <si>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</si>
  <si>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</si>
  <si>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</si>
  <si>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</si>
  <si>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</si>
  <si>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</si>
  <si>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</si>
  <si>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</si>
  <si>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</si>
  <si>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</si>
  <si>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</si>
  <si>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</si>
  <si>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</si>
  <si>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</si>
  <si>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</si>
  <si>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</si>
  <si>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</si>
  <si>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</si>
  <si>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</si>
  <si>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</si>
  <si>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</si>
  <si>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</si>
  <si>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</si>
  <si>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</si>
  <si>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</si>
  <si>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</si>
  <si>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</si>
  <si>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</si>
  <si>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</si>
  <si>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</si>
  <si>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</si>
  <si>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</si>
  <si>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</si>
  <si>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</si>
  <si>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</si>
  <si>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</si>
  <si>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</si>
  <si>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</si>
  <si>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</si>
  <si>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</si>
  <si>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</si>
  <si>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</si>
  <si>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</si>
  <si>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</si>
  <si>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</si>
  <si>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</si>
  <si>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</si>
  <si>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</si>
  <si>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</si>
  <si>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</si>
  <si>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</si>
  <si>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</si>
  <si>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</si>
  <si>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</si>
  <si>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</si>
  <si>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</si>
  <si>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</si>
  <si>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</si>
  <si>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</si>
  <si>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</si>
  <si>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</si>
  <si>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</si>
  <si>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</si>
  <si>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</si>
  <si>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</si>
  <si>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</si>
  <si>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</si>
  <si>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</si>
  <si>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</si>
  <si>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</si>
  <si>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</si>
  <si>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</si>
  <si>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</si>
  <si>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</si>
  <si>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</si>
  <si>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</si>
  <si>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</si>
  <si>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</si>
  <si>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</si>
  <si>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</si>
  <si>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</si>
  <si>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</si>
  <si>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</si>
  <si>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</si>
  <si>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</si>
  <si>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</si>
  <si>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</si>
  <si>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</si>
  <si>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</si>
  <si>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</si>
  <si>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</si>
  <si>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</si>
  <si>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</si>
  <si>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</si>
  <si>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</si>
  <si>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</si>
  <si>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</si>
  <si>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</si>
  <si>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</si>
  <si>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</si>
  <si>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</si>
  <si>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</si>
  <si>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</si>
  <si>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</si>
  <si>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</si>
  <si>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</si>
  <si>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</si>
  <si>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</si>
  <si>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</si>
  <si>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</si>
  <si>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</si>
  <si>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</si>
  <si>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</si>
  <si>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</si>
  <si>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</si>
  <si>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</si>
  <si>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</si>
  <si>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</si>
  <si>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</si>
  <si>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</si>
  <si>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</si>
  <si>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</si>
  <si>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</si>
  <si>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</si>
  <si>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</si>
  <si>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</si>
  <si>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</si>
  <si>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</si>
  <si>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</si>
  <si>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</si>
  <si>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</si>
  <si>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</si>
  <si>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</si>
  <si>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</si>
  <si>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</si>
  <si>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</si>
  <si>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</si>
  <si>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</si>
  <si>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</si>
  <si>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</si>
  <si>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</si>
  <si>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</si>
  <si>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</si>
  <si>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</si>
  <si>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</si>
  <si>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</si>
  <si>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</si>
  <si>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</si>
  <si>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</si>
  <si>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</si>
  <si>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</si>
  <si>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</si>
  <si>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</si>
  <si>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</si>
  <si>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</si>
  <si>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</si>
  <si>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</si>
  <si>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</si>
  <si>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</si>
  <si>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</si>
  <si>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</si>
  <si>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</si>
  <si>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</si>
  <si>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</si>
  <si>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</si>
  <si>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</si>
  <si>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</si>
  <si>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</si>
  <si>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</si>
  <si>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</si>
  <si>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</si>
  <si>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</si>
  <si>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</si>
  <si>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</si>
  <si>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</si>
  <si>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</si>
  <si>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</si>
  <si>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</si>
  <si>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</si>
  <si>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</si>
  <si>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</si>
  <si>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</si>
  <si>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</si>
  <si>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</si>
  <si>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</si>
  <si>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</si>
  <si>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</si>
  <si>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</si>
  <si>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</si>
  <si>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</si>
  <si>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</si>
  <si>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</si>
  <si>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</si>
  <si>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</si>
  <si>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</si>
  <si>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</si>
  <si>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</si>
  <si>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</si>
  <si>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</si>
  <si>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</si>
  <si>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</si>
  <si>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</si>
  <si>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</si>
  <si>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</si>
  <si>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</si>
  <si>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</si>
  <si>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</si>
  <si>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</si>
  <si>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</si>
  <si>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</si>
  <si>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</si>
  <si>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</si>
  <si>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</si>
  <si>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</si>
  <si>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</si>
  <si>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</si>
  <si>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</si>
  <si>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</si>
  <si>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</si>
  <si>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</si>
  <si>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</si>
  <si>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</si>
  <si>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</si>
  <si>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</si>
  <si>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</si>
  <si>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</si>
  <si>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</si>
  <si>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</si>
  <si>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</si>
  <si>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</si>
  <si>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</si>
  <si>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</si>
  <si>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</si>
  <si>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</si>
  <si>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</si>
  <si>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</si>
  <si>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</si>
  <si>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</si>
  <si>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</si>
  <si>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</si>
  <si>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</si>
  <si>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</si>
  <si>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</si>
  <si>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</si>
  <si>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</si>
  <si>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</si>
  <si>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</si>
  <si>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</si>
  <si>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</si>
  <si>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</si>
  <si>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</si>
  <si>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</si>
  <si>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</si>
  <si>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</si>
  <si>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</si>
  <si>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</si>
  <si>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</si>
  <si>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</si>
  <si>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</si>
  <si>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</si>
  <si>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</si>
  <si>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</si>
  <si>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</si>
  <si>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</si>
  <si>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</si>
  <si>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</si>
  <si>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</si>
  <si>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</si>
  <si>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</si>
  <si>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</si>
  <si>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</si>
  <si>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</si>
  <si>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</si>
  <si>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</si>
  <si>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</si>
  <si>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</si>
  <si>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</si>
  <si>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</si>
  <si>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</si>
  <si>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</si>
  <si>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</si>
  <si>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</si>
  <si>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</si>
  <si>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</si>
  <si>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</si>
  <si>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</si>
  <si>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</si>
  <si>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</si>
  <si>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</si>
  <si>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</si>
  <si>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</si>
  <si>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</si>
  <si>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</si>
  <si>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</si>
  <si>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</si>
  <si>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</si>
  <si>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</si>
  <si>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</si>
  <si>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</si>
  <si>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</si>
  <si>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</si>
  <si>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</si>
  <si>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</si>
  <si>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</si>
  <si>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</si>
  <si>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</si>
  <si>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</si>
  <si>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</si>
  <si>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</si>
  <si>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</si>
  <si>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</si>
  <si>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</si>
  <si>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</si>
  <si>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</si>
  <si>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</si>
  <si>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</si>
  <si>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</si>
  <si>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</si>
  <si>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</si>
  <si>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</si>
  <si>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</si>
  <si>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</si>
  <si>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</si>
  <si>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</si>
  <si>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</si>
  <si>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</si>
  <si>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</si>
  <si>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</si>
  <si>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</si>
  <si>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</si>
  <si>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</si>
  <si>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</si>
  <si>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</si>
  <si>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</si>
  <si>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</si>
  <si>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</si>
  <si>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</si>
  <si>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</si>
  <si>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</si>
  <si>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</si>
  <si>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</si>
  <si>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</si>
  <si>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</si>
  <si>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</si>
  <si>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</si>
  <si>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</si>
  <si>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</si>
  <si>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</si>
  <si>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</si>
  <si>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</si>
  <si>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</si>
  <si>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</si>
  <si>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</si>
  <si>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</si>
  <si>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</si>
  <si>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</si>
  <si>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</si>
  <si>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</si>
  <si>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</si>
  <si>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</si>
  <si>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</si>
  <si>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</si>
  <si>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</si>
  <si>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</si>
  <si>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</si>
  <si>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</si>
  <si>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</si>
  <si>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</si>
  <si>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</si>
  <si>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</si>
  <si>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</si>
  <si>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</si>
  <si>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</si>
  <si>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</si>
  <si>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</si>
  <si>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</si>
  <si>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</si>
  <si>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</si>
  <si>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</si>
  <si>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</si>
  <si>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</si>
  <si>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</si>
  <si>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</si>
  <si>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</si>
  <si>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</si>
  <si>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</si>
  <si>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</si>
  <si>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</si>
  <si>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</si>
  <si>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</si>
  <si>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</si>
  <si>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</si>
  <si>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</si>
  <si>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</si>
  <si>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</si>
  <si>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</si>
  <si>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</si>
  <si>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</si>
  <si>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</si>
  <si>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</si>
  <si>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</si>
  <si>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</si>
  <si>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</si>
  <si>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</si>
  <si>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</si>
  <si>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</si>
  <si>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</si>
  <si>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</si>
  <si>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</si>
  <si>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</si>
  <si>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</si>
  <si>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</si>
  <si>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</si>
  <si>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</si>
  <si>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</si>
  <si>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</si>
  <si>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</si>
  <si>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</si>
  <si>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</si>
  <si>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</si>
  <si>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</si>
  <si>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</si>
  <si>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</si>
  <si>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</si>
  <si>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</si>
  <si>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</si>
  <si>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</si>
  <si>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</si>
  <si>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</si>
  <si>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</si>
  <si>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</si>
  <si>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</si>
  <si>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</si>
  <si>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</si>
  <si>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</si>
  <si>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</si>
  <si>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</si>
  <si>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</si>
  <si>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</si>
  <si>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</si>
  <si>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</si>
  <si>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</si>
  <si>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</si>
  <si>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</si>
  <si>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</si>
  <si>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</si>
  <si>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</si>
  <si>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</si>
  <si>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</si>
  <si>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</si>
  <si>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</si>
  <si>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</si>
  <si>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</si>
  <si>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</si>
  <si>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</si>
  <si>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</si>
  <si>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</si>
  <si>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</si>
  <si>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</si>
  <si>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</si>
  <si>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</si>
  <si>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</si>
  <si>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</si>
  <si>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</si>
  <si>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</si>
  <si>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</si>
  <si>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</si>
  <si>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</si>
  <si>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</si>
  <si>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</si>
  <si>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</si>
  <si>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</si>
  <si>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</si>
  <si>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</si>
  <si>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</si>
  <si>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</si>
  <si>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</si>
  <si>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</si>
  <si>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</si>
  <si>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</si>
  <si>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</si>
  <si>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</si>
  <si>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</si>
  <si>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</si>
  <si>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</si>
  <si>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</si>
  <si>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</si>
  <si>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</si>
  <si>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</si>
  <si>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</si>
  <si>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</si>
  <si>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</si>
  <si>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</si>
  <si>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</si>
  <si>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</si>
  <si>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</si>
  <si>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</si>
  <si>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</si>
  <si>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</si>
  <si>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</si>
  <si>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</si>
  <si>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</si>
  <si>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</si>
  <si>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</si>
  <si>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</si>
  <si>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</si>
  <si>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</si>
  <si>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</si>
  <si>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</si>
  <si>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</si>
  <si>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</si>
  <si>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</si>
  <si>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</si>
  <si>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</si>
  <si>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</si>
  <si>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</si>
  <si>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</si>
  <si>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</si>
  <si>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</si>
  <si>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</si>
  <si>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</si>
  <si>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</si>
  <si>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</si>
  <si>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</si>
  <si>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</si>
  <si>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</si>
  <si>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</si>
  <si>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</si>
  <si>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</si>
  <si>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</si>
  <si>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</si>
  <si>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</si>
  <si>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</si>
  <si>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</si>
  <si>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</si>
  <si>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</si>
  <si>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</si>
  <si>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</si>
  <si>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</si>
  <si>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</si>
  <si>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</si>
  <si>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</si>
  <si>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</si>
  <si>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</si>
  <si>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</si>
  <si>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</si>
  <si>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</si>
  <si>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</si>
  <si>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</si>
  <si>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</si>
  <si>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</si>
  <si>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</si>
  <si>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</si>
  <si>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</si>
  <si>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</si>
  <si>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</si>
  <si>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</si>
  <si>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</si>
  <si>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</si>
  <si>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</si>
  <si>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</si>
  <si>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</si>
  <si>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</si>
  <si>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</si>
  <si>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</si>
  <si>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</si>
  <si>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</si>
  <si>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</si>
  <si>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</si>
  <si>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</si>
  <si>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</si>
  <si>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</si>
  <si>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</si>
  <si>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</si>
  <si>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</si>
  <si>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</si>
  <si>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</si>
  <si>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</si>
  <si>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</si>
  <si>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</si>
  <si>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</si>
  <si>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</si>
  <si>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</si>
  <si>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</si>
  <si>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</si>
  <si>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</si>
  <si>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</si>
  <si>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</si>
  <si>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</si>
  <si>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</si>
  <si>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</si>
  <si>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</si>
  <si>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</si>
  <si>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</si>
  <si>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</si>
  <si>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</si>
  <si>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</si>
  <si>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</si>
  <si>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</si>
  <si>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</si>
  <si>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</si>
  <si>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</si>
  <si>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</si>
  <si>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</si>
  <si>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</si>
  <si>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</si>
  <si>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</si>
  <si>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</si>
  <si>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</si>
  <si>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</si>
  <si>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</si>
  <si>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</si>
  <si>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</si>
  <si>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</si>
  <si>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</si>
  <si>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</si>
  <si>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</si>
  <si>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</si>
  <si>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</si>
  <si>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</si>
  <si>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</si>
  <si>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</si>
  <si>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</si>
  <si>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</si>
  <si>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</si>
  <si>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</si>
  <si>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</si>
  <si>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</si>
  <si>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</si>
  <si>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</si>
  <si>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</si>
  <si>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</si>
  <si>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</si>
  <si>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</si>
  <si>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</si>
  <si>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</si>
  <si>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</si>
  <si>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</si>
  <si>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</si>
  <si>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</si>
  <si>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</si>
  <si>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</si>
  <si>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</si>
  <si>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</si>
  <si>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</si>
  <si>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</si>
  <si>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</si>
  <si>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</si>
  <si>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</si>
  <si>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</si>
  <si>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</si>
  <si>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</si>
  <si>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</si>
  <si>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</si>
  <si>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</si>
  <si>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</si>
  <si>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</si>
  <si>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</si>
  <si>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</si>
  <si>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</si>
  <si>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</si>
  <si>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</si>
  <si>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</si>
  <si>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</si>
  <si>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</si>
  <si>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</si>
  <si>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</si>
  <si>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</si>
  <si>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</si>
  <si>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</si>
  <si>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</si>
  <si>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</si>
  <si>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</si>
  <si>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</si>
  <si>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</si>
  <si>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</si>
  <si>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</si>
  <si>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</si>
  <si>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</si>
  <si>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</si>
  <si>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</si>
  <si>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</si>
  <si>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</si>
  <si>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</si>
  <si>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</si>
  <si>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</si>
  <si>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</si>
  <si>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</si>
  <si>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</si>
  <si>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</si>
  <si>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</si>
  <si>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</si>
  <si>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</si>
  <si>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</si>
  <si>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</si>
  <si>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</si>
  <si>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</si>
  <si>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</si>
  <si>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</si>
  <si>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</si>
  <si>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</si>
  <si>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</si>
  <si>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</si>
  <si>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</si>
  <si>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</si>
  <si>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</si>
  <si>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</si>
  <si>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</si>
  <si>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</si>
  <si>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</si>
  <si>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</si>
  <si>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</si>
  <si>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</si>
  <si>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</si>
  <si>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</si>
  <si>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</si>
  <si>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</si>
  <si>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</si>
  <si>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</si>
  <si>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</si>
  <si>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</si>
  <si>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</si>
  <si>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</si>
  <si>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</si>
  <si>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</si>
  <si>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</si>
  <si>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</si>
  <si>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</si>
  <si>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</si>
  <si>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</si>
  <si>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</si>
  <si>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</si>
  <si>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</si>
  <si>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</si>
  <si>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</si>
  <si>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</si>
  <si>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</si>
  <si>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</si>
  <si>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</si>
  <si>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</si>
  <si>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</si>
  <si>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</si>
  <si>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</si>
  <si>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</si>
  <si>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</si>
  <si>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</si>
  <si>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</si>
  <si>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</si>
  <si>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</si>
  <si>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</si>
  <si>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</si>
  <si>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</si>
  <si>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</si>
  <si>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</si>
  <si>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</si>
  <si>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</si>
  <si>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</si>
  <si>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</si>
  <si>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</si>
  <si>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</si>
  <si>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</si>
  <si>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</si>
  <si>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</si>
  <si>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</si>
  <si>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</si>
  <si>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</si>
  <si>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</si>
  <si>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</si>
  <si>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</si>
  <si>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</si>
  <si>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</si>
  <si>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</si>
  <si>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</si>
  <si>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</si>
  <si>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</si>
  <si>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</si>
  <si>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</si>
  <si>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</si>
  <si>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</si>
  <si>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</si>
  <si>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</si>
  <si>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</si>
  <si>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</si>
  <si>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</si>
  <si>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</si>
  <si>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</si>
  <si>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</si>
  <si>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</si>
  <si>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</si>
  <si>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</si>
  <si>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</si>
  <si>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</si>
  <si>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</si>
  <si>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</si>
  <si>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</si>
  <si>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</si>
  <si>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</si>
  <si>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</si>
  <si>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</si>
  <si>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</si>
  <si>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</si>
  <si>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</si>
  <si>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</si>
  <si>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</si>
  <si>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</si>
  <si>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</si>
  <si>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</si>
  <si>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</si>
  <si>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</si>
  <si>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</si>
  <si>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</si>
  <si>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</si>
  <si>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</si>
  <si>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</si>
  <si>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</si>
  <si>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</si>
  <si>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</si>
  <si>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</si>
  <si>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</si>
  <si>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</si>
  <si>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</si>
  <si>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</si>
  <si>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</si>
  <si>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</si>
  <si>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</si>
  <si>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</si>
  <si>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</si>
  <si>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</si>
  <si>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</si>
  <si>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</si>
  <si>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</si>
  <si>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</si>
  <si>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</si>
  <si>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</si>
  <si>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</si>
  <si>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</si>
  <si>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</si>
  <si>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</si>
  <si>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</si>
  <si>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</si>
  <si>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</si>
  <si>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</si>
  <si>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</si>
  <si>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</si>
  <si>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</si>
  <si>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</si>
  <si>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</si>
  <si>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</si>
  <si>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</si>
  <si>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</si>
  <si>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</si>
  <si>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</si>
  <si>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</si>
  <si>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</si>
  <si>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</si>
  <si>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</si>
  <si>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</si>
  <si>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</si>
  <si>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</si>
  <si>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</si>
  <si>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</si>
  <si>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</si>
  <si>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</si>
  <si>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</si>
  <si>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</si>
  <si>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</si>
  <si>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</si>
  <si>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</si>
  <si>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</si>
  <si>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</si>
  <si>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</si>
  <si>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</si>
  <si>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</si>
  <si>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</si>
  <si>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</si>
  <si>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</si>
  <si>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</si>
  <si>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</si>
  <si>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</si>
  <si>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</si>
  <si>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</si>
  <si>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</si>
  <si>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</si>
  <si>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</si>
  <si>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</si>
  <si>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</si>
  <si>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</si>
  <si>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</si>
  <si>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</si>
  <si>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</si>
  <si>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</si>
  <si>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</si>
  <si>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</si>
  <si>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</si>
  <si>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</si>
  <si>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</si>
  <si>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</si>
  <si>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</si>
  <si>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</si>
  <si>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</si>
  <si>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</si>
  <si>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</si>
  <si>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</si>
  <si>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</si>
  <si>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</si>
  <si>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</si>
  <si>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</si>
  <si>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</si>
  <si>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</si>
  <si>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</si>
  <si>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</si>
  <si>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</si>
  <si>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</si>
  <si>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</si>
  <si>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</si>
  <si>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</si>
  <si>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</si>
  <si>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</si>
  <si>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</si>
  <si>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</si>
  <si>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</si>
  <si>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</si>
  <si>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</si>
  <si>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</si>
  <si>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</si>
  <si>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</si>
  <si>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</si>
  <si>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</si>
  <si>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</si>
  <si>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</si>
  <si>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</si>
  <si>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</si>
  <si>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</si>
  <si>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</si>
  <si>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</si>
  <si>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</si>
  <si>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</si>
  <si>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</si>
  <si>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</si>
  <si>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</si>
  <si>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</si>
  <si>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</si>
  <si>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</si>
  <si>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</si>
  <si>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</si>
  <si>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</si>
  <si>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</si>
  <si>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</si>
  <si>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</si>
  <si>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</si>
  <si>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</si>
  <si>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</si>
  <si>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</si>
  <si>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</si>
  <si>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</si>
  <si>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</si>
  <si>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</si>
  <si>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</si>
  <si>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</si>
  <si>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</si>
  <si>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</si>
  <si>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</si>
  <si>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</si>
  <si>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</si>
  <si>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</si>
  <si>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</si>
  <si>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</si>
  <si>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</si>
  <si>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</si>
  <si>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</si>
  <si>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</si>
  <si>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</si>
  <si>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</si>
  <si>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</si>
  <si>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</si>
  <si>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</si>
  <si>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</si>
  <si>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</si>
  <si>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</si>
  <si>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</si>
  <si>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</si>
  <si>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</si>
  <si>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</si>
  <si>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</si>
  <si>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</si>
  <si>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</si>
  <si>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</si>
  <si>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</si>
  <si>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</si>
  <si>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</si>
  <si>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</si>
  <si>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</si>
  <si>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</si>
  <si>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</si>
  <si>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</si>
  <si>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</si>
  <si>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</si>
  <si>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</si>
  <si>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</si>
  <si>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</si>
  <si>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</si>
  <si>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</si>
  <si>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</si>
  <si>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</si>
  <si>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</si>
  <si>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</si>
  <si>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</si>
  <si>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</si>
  <si>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</si>
  <si>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</si>
  <si>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</si>
  <si>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</si>
  <si>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</si>
  <si>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</si>
  <si>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</si>
  <si>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</si>
  <si>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</si>
  <si>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</si>
  <si>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</si>
  <si>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</si>
  <si>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</si>
  <si>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</si>
  <si>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</si>
  <si>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</si>
  <si>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</si>
  <si>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</si>
  <si>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</si>
  <si>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</si>
  <si>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</si>
  <si>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</si>
  <si>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</si>
  <si>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</si>
  <si>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</si>
  <si>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</si>
  <si>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</si>
  <si>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</si>
  <si>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</si>
  <si>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</si>
  <si>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</si>
  <si>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</si>
  <si>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</si>
  <si>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</si>
  <si>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</si>
  <si>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</si>
  <si>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</si>
  <si>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</si>
  <si>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</si>
  <si>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</si>
  <si>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</si>
  <si>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</si>
  <si>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</si>
  <si>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</si>
  <si>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</si>
  <si>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</si>
  <si>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</si>
  <si>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</si>
  <si>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</si>
  <si>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</si>
  <si>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</si>
  <si>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</si>
  <si>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</si>
  <si>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</si>
  <si>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</si>
  <si>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</si>
  <si>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</si>
  <si>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</si>
  <si>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</si>
  <si>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</si>
  <si>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</si>
  <si>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</si>
  <si>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</si>
  <si>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</si>
  <si>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</si>
  <si>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</si>
  <si>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</si>
  <si>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</si>
  <si>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</si>
  <si>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</si>
  <si>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</si>
  <si>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</si>
  <si>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</si>
  <si>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</si>
  <si>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</si>
  <si>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</si>
  <si>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</si>
  <si>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</si>
  <si>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</si>
  <si>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</si>
  <si>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</si>
  <si>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</si>
  <si>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</si>
  <si>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</si>
  <si>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</si>
  <si>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</si>
  <si>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</si>
  <si>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</si>
  <si>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</si>
  <si>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</si>
  <si>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</si>
  <si>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</si>
  <si>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</si>
  <si>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</si>
  <si>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</si>
  <si>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</si>
  <si>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</si>
  <si>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</si>
  <si>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</si>
  <si>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</si>
  <si>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</si>
  <si>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</si>
  <si>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</si>
  <si>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</si>
  <si>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</si>
  <si>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</si>
  <si>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</si>
  <si>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</si>
  <si>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</si>
  <si>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</si>
  <si>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</si>
  <si>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</si>
  <si>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</si>
  <si>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</si>
  <si>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</si>
  <si>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</si>
  <si>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</si>
  <si>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</si>
  <si>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</si>
  <si>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</si>
  <si>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</si>
  <si>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</si>
  <si>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</si>
  <si>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</si>
  <si>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</si>
  <si>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</si>
  <si>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</si>
  <si>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</si>
  <si>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</si>
  <si>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</si>
  <si>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</si>
  <si>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</si>
  <si>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</si>
  <si>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</si>
  <si>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</si>
  <si>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</si>
  <si>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</si>
  <si>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</si>
  <si>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</si>
  <si>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</si>
  <si>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</si>
  <si>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</si>
  <si>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</si>
  <si>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</si>
  <si>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</si>
  <si>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</si>
  <si>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</si>
  <si>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</si>
  <si>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</si>
  <si>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</si>
  <si>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</si>
  <si>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</si>
  <si>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</si>
  <si>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</si>
  <si>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</si>
  <si>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</si>
  <si>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</si>
  <si>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</si>
  <si>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</si>
  <si>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</si>
  <si>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</si>
  <si>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</si>
  <si>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</si>
  <si>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</si>
  <si>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</si>
  <si>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</si>
  <si>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</si>
  <si>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</si>
  <si>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</si>
  <si>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</si>
  <si>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</si>
  <si>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</si>
  <si>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</si>
  <si>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</si>
  <si>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</si>
  <si>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</si>
  <si>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</si>
  <si>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</si>
  <si>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</si>
  <si>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</si>
  <si>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</si>
  <si>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</si>
  <si>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</si>
  <si>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</si>
  <si>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</si>
  <si>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</si>
  <si>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</si>
  <si>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</si>
  <si>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</si>
  <si>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</si>
  <si>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</si>
  <si>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</si>
  <si>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</si>
  <si>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</si>
  <si>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</si>
  <si>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</si>
  <si>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</si>
  <si>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</si>
  <si>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</si>
  <si>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</si>
  <si>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</si>
  <si>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</si>
  <si>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</si>
  <si>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</si>
  <si>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</si>
  <si>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</si>
  <si>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</si>
  <si>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</si>
  <si>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</si>
  <si>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</si>
  <si>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</si>
  <si>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</si>
  <si>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</si>
  <si>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</si>
  <si>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</si>
  <si>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</si>
  <si>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</si>
  <si>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</si>
  <si>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</si>
  <si>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</si>
  <si>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</si>
  <si>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</si>
  <si>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</si>
  <si>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</si>
  <si>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</si>
  <si>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</si>
  <si>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</si>
  <si>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</si>
  <si>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</si>
  <si>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</si>
  <si>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</si>
  <si>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</si>
  <si>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</si>
  <si>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</si>
  <si>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</si>
  <si>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</si>
  <si>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</si>
  <si>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</si>
  <si>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</si>
  <si>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</si>
  <si>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</si>
  <si>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</si>
  <si>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</si>
  <si>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</si>
  <si>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</si>
  <si>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</si>
  <si>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</si>
  <si>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</si>
  <si>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</si>
  <si>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</si>
  <si>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</si>
  <si>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</si>
  <si>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</si>
  <si>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</si>
  <si>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</si>
  <si>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</si>
  <si>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</si>
  <si>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</si>
  <si>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</si>
  <si>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</si>
  <si>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</si>
  <si>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</si>
  <si>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</si>
  <si>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</si>
  <si>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</si>
  <si>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</si>
  <si>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</si>
  <si>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</si>
  <si>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</si>
  <si>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</si>
  <si>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</si>
  <si>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</si>
  <si>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</si>
  <si>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</si>
  <si>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</si>
  <si>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</si>
  <si>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</si>
  <si>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</si>
  <si>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</si>
  <si>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</si>
  <si>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</si>
  <si>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</si>
  <si>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</si>
  <si>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</si>
  <si>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</si>
  <si>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</si>
  <si>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</si>
  <si>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</si>
  <si>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</si>
  <si>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</si>
  <si>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</si>
  <si>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</si>
  <si>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</si>
  <si>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</si>
  <si>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</si>
  <si>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</si>
  <si>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</si>
  <si>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</si>
  <si>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</si>
  <si>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</si>
  <si>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</si>
  <si>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</si>
  <si>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</si>
  <si>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</si>
  <si>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</si>
  <si>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</si>
  <si>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</si>
  <si>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</si>
  <si>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</si>
  <si>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</si>
  <si>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</si>
  <si>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</si>
  <si>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</si>
  <si>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</si>
  <si>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</si>
  <si>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</si>
  <si>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</si>
  <si>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</si>
  <si>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</si>
  <si>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</si>
  <si>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</si>
  <si>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</si>
  <si>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</si>
  <si>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</si>
  <si>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</si>
  <si>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</si>
  <si>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</si>
  <si>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</si>
  <si>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</si>
  <si>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</si>
  <si>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</si>
  <si>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</si>
  <si>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</si>
  <si>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</si>
  <si>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</si>
  <si>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</si>
  <si>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</si>
  <si>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</si>
  <si>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</si>
  <si>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</si>
  <si>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</si>
  <si>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</si>
  <si>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</si>
  <si>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</si>
  <si>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</si>
  <si>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</si>
  <si>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</si>
  <si>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</si>
  <si>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</si>
  <si>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</si>
  <si>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</si>
  <si>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</si>
  <si>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</si>
  <si>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</si>
  <si>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</si>
  <si>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</si>
  <si>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</si>
  <si>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</si>
  <si>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</si>
  <si>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</si>
  <si>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</si>
  <si>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</si>
  <si>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</si>
  <si>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</si>
  <si>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</si>
  <si>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</si>
  <si>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</si>
  <si>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</si>
  <si>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</si>
  <si>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</si>
  <si>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</si>
  <si>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</si>
  <si>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</si>
  <si>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</si>
  <si>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</si>
  <si>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</si>
  <si>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</si>
  <si>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</si>
  <si>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</si>
  <si>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</si>
  <si>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</si>
  <si>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</si>
  <si>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</si>
  <si>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</si>
  <si>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</si>
  <si>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</si>
  <si>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</si>
  <si>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</si>
  <si>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</si>
  <si>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</si>
  <si>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</si>
  <si>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</si>
  <si>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</si>
  <si>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</si>
  <si>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</si>
  <si>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</si>
  <si>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</si>
  <si>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</si>
  <si>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</si>
  <si>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</si>
  <si>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</si>
  <si>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</si>
  <si>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</si>
  <si>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</si>
  <si>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</si>
  <si>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</si>
  <si>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</si>
  <si>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</si>
  <si>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</si>
  <si>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</si>
  <si>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</si>
  <si>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</si>
  <si>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</si>
  <si>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</si>
  <si>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</si>
  <si>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</si>
  <si>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</si>
  <si>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</si>
  <si>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</si>
  <si>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</si>
  <si>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</si>
  <si>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</si>
  <si>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</si>
  <si>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</si>
  <si>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</si>
  <si>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</si>
  <si>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</si>
  <si>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</si>
  <si>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</si>
  <si>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</si>
  <si>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</si>
  <si>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</si>
  <si>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</si>
  <si>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</si>
  <si>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</si>
  <si>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</si>
  <si>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</si>
  <si>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</si>
  <si>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</si>
  <si>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</si>
  <si>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</si>
  <si>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</si>
  <si>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</si>
  <si>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</si>
  <si>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</si>
  <si>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</si>
  <si>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</si>
  <si>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</si>
  <si>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</si>
  <si>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</si>
  <si>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</si>
  <si>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</si>
  <si>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</si>
  <si>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</si>
  <si>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</si>
  <si>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</si>
  <si>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</si>
  <si>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</si>
  <si>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</si>
  <si>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</si>
  <si>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</si>
  <si>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</si>
  <si>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</si>
  <si>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</si>
  <si>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</si>
  <si>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</si>
  <si>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</si>
  <si>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</si>
  <si>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</si>
  <si>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</si>
  <si>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</si>
  <si>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</si>
  <si>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</si>
  <si>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</si>
  <si>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</si>
  <si>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</si>
  <si>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</si>
  <si>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</si>
  <si>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</si>
  <si>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</si>
  <si>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</si>
  <si>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</si>
  <si>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</si>
  <si>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</si>
  <si>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</si>
  <si>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</si>
  <si>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</si>
  <si>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</si>
  <si>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</si>
  <si>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</si>
  <si>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</si>
  <si>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</si>
  <si>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</si>
  <si>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</si>
  <si>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</si>
  <si>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</si>
  <si>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</si>
  <si>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</si>
  <si>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</si>
  <si>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</si>
  <si>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</si>
  <si>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</si>
  <si>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</si>
  <si>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</si>
  <si>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</si>
  <si>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</si>
  <si>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</si>
  <si>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</si>
  <si>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</si>
  <si>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</si>
  <si>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</si>
  <si>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</si>
  <si>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</si>
  <si>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</si>
  <si>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</si>
  <si>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</si>
  <si>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</si>
  <si>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</si>
  <si>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</si>
  <si>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</si>
  <si>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</si>
  <si>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</si>
  <si>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</si>
  <si>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</si>
  <si>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</si>
  <si>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</si>
  <si>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</si>
  <si>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</si>
  <si>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</si>
  <si>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</si>
  <si>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</si>
  <si>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</si>
  <si>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</si>
  <si>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</si>
  <si>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</si>
  <si>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</si>
  <si>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</si>
  <si>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</si>
  <si>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</si>
  <si>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</si>
  <si>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</si>
  <si>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</si>
  <si>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</si>
  <si>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</si>
  <si>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</si>
  <si>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</si>
  <si>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</si>
  <si>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</si>
  <si>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</si>
  <si>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</si>
  <si>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</si>
  <si>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</si>
  <si>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</si>
  <si>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</si>
  <si>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</si>
  <si>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</si>
  <si>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</si>
  <si>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</si>
  <si>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</si>
  <si>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</si>
  <si>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</si>
  <si>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</si>
  <si>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</si>
  <si>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</si>
  <si>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</si>
  <si>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</si>
  <si>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</si>
  <si>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</si>
  <si>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</si>
  <si>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</si>
  <si>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</si>
  <si>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</si>
  <si>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</si>
  <si>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</si>
  <si>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</si>
  <si>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</si>
  <si>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</si>
  <si>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</si>
  <si>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</si>
  <si>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</si>
  <si>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</si>
  <si>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</si>
  <si>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</si>
  <si>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</si>
  <si>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</si>
  <si>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</si>
  <si>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</si>
  <si>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</si>
  <si>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</si>
  <si>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</si>
  <si>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</si>
  <si>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</si>
  <si>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</si>
  <si>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</si>
  <si>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</si>
  <si>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</si>
  <si>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</si>
  <si>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</si>
  <si>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</si>
  <si>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</si>
  <si>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</si>
  <si>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</si>
  <si>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</si>
  <si>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</si>
  <si>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</si>
  <si>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</si>
  <si>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</si>
  <si>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</si>
  <si>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</si>
  <si>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</si>
  <si>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</si>
  <si>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</si>
  <si>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</si>
  <si>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</si>
  <si>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</si>
  <si>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</si>
  <si>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</si>
  <si>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</si>
  <si>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</si>
  <si>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</si>
  <si>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</si>
  <si>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</si>
  <si>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</si>
  <si>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</si>
  <si>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</si>
  <si>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</si>
  <si>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</si>
  <si>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</si>
  <si>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</si>
  <si>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</si>
  <si>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</si>
  <si>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</si>
  <si>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</si>
  <si>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</si>
  <si>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</si>
  <si>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</si>
  <si>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</si>
  <si>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</si>
  <si>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</si>
  <si>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</si>
  <si>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</si>
  <si>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</si>
  <si>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</si>
  <si>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</si>
  <si>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</si>
  <si>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</si>
  <si>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</si>
  <si>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</si>
  <si>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</si>
  <si>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</si>
  <si>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</si>
  <si>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</si>
  <si>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</si>
  <si>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</si>
  <si>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</si>
  <si>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</si>
  <si>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</si>
  <si>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</si>
  <si>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</si>
  <si>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</si>
  <si>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</si>
  <si>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</si>
  <si>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</si>
  <si>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</si>
  <si>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</si>
  <si>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</si>
  <si>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</si>
  <si>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</si>
  <si>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</si>
  <si>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</si>
  <si>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</si>
  <si>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</si>
  <si>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</si>
  <si>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</si>
  <si>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</si>
  <si>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</si>
  <si>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</si>
  <si>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</si>
  <si>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</si>
  <si>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</si>
  <si>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</si>
  <si>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</si>
  <si>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</si>
  <si>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</si>
  <si>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</si>
  <si>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</si>
  <si>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</si>
  <si>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</si>
  <si>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</si>
  <si>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</si>
  <si>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</si>
  <si>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</si>
  <si>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</si>
  <si>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</si>
  <si>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</si>
  <si>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</si>
  <si>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</si>
  <si>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</si>
  <si>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</si>
  <si>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</si>
  <si>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</si>
  <si>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</si>
  <si>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</si>
  <si>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</si>
  <si>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</si>
  <si>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</si>
  <si>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</si>
  <si>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</si>
  <si>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</si>
  <si>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</si>
  <si>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</si>
  <si>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</si>
  <si>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</si>
  <si>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</si>
  <si>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</si>
  <si>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</si>
  <si>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</si>
  <si>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</si>
  <si>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</si>
  <si>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</si>
  <si>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</si>
  <si>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</si>
  <si>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</si>
  <si>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</si>
  <si>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</si>
  <si>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</si>
  <si>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</si>
  <si>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</si>
  <si>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</si>
  <si>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</si>
  <si>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</si>
  <si>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</si>
  <si>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</si>
  <si>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</si>
  <si>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</si>
  <si>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</si>
  <si>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</si>
  <si>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</si>
  <si>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</si>
  <si>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</si>
  <si>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</si>
  <si>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</si>
  <si>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</si>
  <si>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</si>
  <si>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</si>
  <si>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</si>
  <si>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</si>
  <si>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</si>
  <si>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</si>
  <si>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</si>
  <si>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</si>
  <si>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</si>
  <si>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</si>
  <si>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</si>
  <si>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</si>
  <si>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</si>
  <si>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</si>
  <si>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</si>
  <si>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</si>
  <si>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</si>
  <si>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</si>
  <si>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</si>
  <si>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</si>
  <si>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</si>
  <si>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</si>
  <si>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</si>
  <si>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</si>
  <si>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</si>
  <si>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</si>
  <si>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</si>
  <si>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</si>
  <si>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</si>
  <si>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</si>
  <si>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</si>
  <si>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</si>
  <si>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</si>
  <si>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</si>
  <si>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</si>
  <si>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</si>
  <si>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</si>
  <si>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</si>
  <si>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</si>
  <si>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</si>
  <si>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</si>
  <si>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</si>
  <si>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</si>
  <si>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</si>
  <si>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</si>
  <si>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</si>
  <si>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</si>
  <si>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</si>
  <si>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</si>
  <si>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</si>
  <si>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</si>
  <si>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</si>
  <si>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</si>
  <si>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</si>
  <si>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</si>
  <si>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</si>
  <si>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</si>
  <si>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</si>
  <si>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</si>
  <si>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</si>
  <si>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</si>
  <si>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</si>
  <si>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</si>
  <si>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</si>
  <si>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</si>
  <si>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</si>
  <si>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</si>
  <si>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</si>
  <si>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</si>
  <si>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</si>
  <si>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</si>
  <si>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</si>
  <si>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</si>
  <si>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</si>
  <si>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</si>
  <si>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</si>
  <si>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</si>
  <si>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</si>
  <si>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</si>
  <si>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</si>
  <si>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</si>
  <si>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</si>
  <si>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</si>
  <si>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</si>
  <si>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</si>
  <si>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</si>
  <si>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</si>
  <si>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</si>
  <si>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</si>
  <si>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</si>
  <si>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</si>
  <si>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</si>
  <si>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</si>
  <si>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</si>
  <si>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</si>
  <si>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</si>
  <si>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</si>
  <si>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</si>
  <si>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</si>
  <si>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</si>
  <si>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</si>
  <si>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</si>
  <si>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</si>
  <si>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</si>
  <si>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</si>
  <si>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</si>
  <si>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</si>
  <si>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</si>
  <si>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</si>
  <si>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</si>
  <si>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</si>
  <si>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</si>
  <si>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</si>
  <si>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</si>
  <si>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</si>
  <si>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</si>
  <si>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</si>
  <si>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</si>
  <si>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</si>
  <si>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</si>
  <si>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</si>
  <si>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</si>
  <si>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</si>
  <si>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</si>
  <si>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</si>
  <si>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</si>
  <si>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</si>
  <si>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</si>
  <si>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</si>
  <si>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</si>
  <si>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</si>
  <si>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</si>
  <si>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</si>
  <si>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</si>
  <si>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</si>
  <si>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</si>
  <si>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</si>
  <si>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</si>
  <si>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</si>
  <si>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</si>
  <si>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</si>
  <si>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</si>
  <si>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</si>
  <si>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</si>
  <si>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</si>
  <si>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</si>
  <si>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</si>
  <si>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</si>
  <si>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</si>
  <si>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</si>
  <si>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</si>
  <si>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</si>
  <si>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</si>
  <si>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</si>
  <si>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</si>
  <si>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</si>
  <si>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</si>
  <si>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</si>
  <si>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</si>
  <si>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</si>
  <si>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</si>
  <si>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</si>
  <si>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</si>
  <si>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</si>
  <si>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</si>
  <si>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</si>
  <si>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</si>
  <si>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</si>
  <si>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</si>
  <si>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</si>
  <si>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</si>
  <si>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</si>
  <si>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</si>
  <si>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</si>
  <si>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</si>
  <si>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</si>
  <si>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</si>
  <si>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</si>
  <si>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</si>
  <si>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</si>
  <si>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</si>
  <si>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</si>
  <si>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</si>
  <si>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</si>
  <si>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</si>
  <si>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</si>
  <si>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</si>
  <si>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</si>
  <si>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</si>
  <si>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</si>
  <si>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</si>
  <si>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</si>
  <si>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</si>
  <si>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</si>
  <si>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</si>
  <si>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</si>
  <si>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</si>
  <si>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</si>
  <si>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</si>
  <si>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</si>
  <si>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</si>
  <si>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</si>
  <si>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</si>
  <si>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</si>
  <si>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</si>
  <si>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</si>
  <si>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</si>
  <si>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</si>
  <si>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</si>
  <si>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</si>
  <si>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</si>
  <si>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</si>
  <si>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</si>
  <si>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</si>
  <si>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</si>
  <si>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</si>
  <si>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</si>
  <si>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</si>
  <si>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</si>
  <si>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</si>
  <si>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</si>
  <si>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</si>
  <si>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</si>
  <si>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</si>
  <si>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</si>
  <si>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</si>
  <si>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</si>
  <si>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</si>
  <si>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</si>
  <si>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</si>
  <si>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</si>
  <si>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</si>
  <si>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</si>
  <si>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</si>
  <si>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</si>
  <si>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</si>
  <si>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</si>
  <si>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</si>
  <si>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</si>
  <si>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</si>
  <si>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</si>
  <si>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</si>
  <si>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</si>
  <si>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</si>
  <si>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</si>
  <si>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</si>
  <si>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</si>
  <si>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</si>
  <si>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</si>
  <si>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</si>
  <si>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</si>
  <si>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</si>
  <si>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</si>
  <si>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</si>
  <si>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</si>
  <si>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</si>
  <si>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</si>
  <si>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</si>
  <si>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</si>
  <si>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</si>
  <si>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</si>
  <si>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</si>
  <si>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</si>
  <si>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</si>
  <si>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</si>
  <si>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</si>
  <si>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</si>
  <si>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</si>
  <si>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</si>
  <si>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</si>
  <si>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</si>
  <si>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</si>
  <si>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</si>
  <si>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</si>
  <si>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</si>
  <si>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</si>
  <si>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</si>
  <si>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</si>
  <si>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</si>
  <si>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</si>
  <si>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</si>
  <si>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</si>
  <si>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</si>
  <si>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</si>
  <si>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</si>
  <si>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</si>
  <si>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</si>
  <si>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</si>
  <si>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</si>
  <si>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</si>
  <si>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</si>
  <si>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</si>
  <si>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</si>
  <si>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</si>
  <si>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</si>
  <si>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</si>
  <si>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</si>
  <si>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</si>
  <si>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</si>
  <si>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</si>
  <si>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</si>
  <si>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</si>
  <si>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</si>
  <si>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</si>
  <si>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</si>
  <si>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</si>
  <si>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</si>
  <si>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</si>
  <si>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</si>
  <si>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</si>
  <si>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</si>
  <si>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</si>
  <si>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</si>
  <si>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</si>
  <si>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</si>
  <si>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</si>
  <si>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</si>
  <si>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</si>
  <si>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</si>
  <si>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</si>
  <si>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</si>
  <si>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</si>
  <si>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</si>
  <si>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</si>
  <si>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</si>
  <si>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</si>
  <si>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</si>
  <si>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</si>
  <si>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</si>
  <si>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</si>
  <si>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</si>
  <si>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</si>
  <si>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</si>
  <si>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</si>
  <si>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</si>
  <si>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</si>
  <si>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</si>
  <si>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</si>
  <si>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</si>
  <si>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</si>
  <si>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</si>
  <si>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</si>
  <si>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</si>
  <si>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</si>
  <si>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</si>
  <si>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</si>
  <si>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</si>
  <si>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</si>
  <si>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</si>
  <si>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</si>
  <si>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</si>
  <si>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</si>
  <si>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</si>
  <si>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</si>
  <si>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</si>
  <si>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</si>
  <si>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</si>
  <si>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</si>
  <si>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</si>
  <si>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</si>
  <si>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</si>
  <si>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</si>
  <si>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</si>
  <si>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</si>
  <si>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</si>
  <si>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</si>
  <si>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</si>
  <si>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</si>
  <si>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</si>
  <si>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</si>
  <si>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</si>
  <si>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</si>
  <si>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</si>
  <si>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</si>
  <si>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</si>
  <si>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</si>
  <si>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</si>
  <si>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</si>
  <si>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</si>
  <si>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</si>
  <si>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</si>
  <si>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</si>
  <si>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</si>
  <si>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</si>
  <si>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</si>
  <si>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</si>
  <si>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</si>
  <si>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</si>
  <si>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</si>
  <si>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</si>
  <si>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</si>
  <si>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</si>
  <si>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</si>
  <si>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</si>
  <si>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</si>
  <si>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</si>
  <si>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</si>
  <si>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</si>
  <si>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</si>
  <si>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</si>
  <si>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</si>
  <si>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</si>
  <si>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</si>
  <si>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</si>
  <si>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</si>
  <si>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</si>
  <si>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</si>
  <si>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</si>
  <si>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</si>
  <si>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</si>
  <si>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</si>
  <si>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</si>
  <si>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</si>
  <si>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</si>
  <si>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</si>
  <si>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</si>
  <si>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</si>
  <si>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</si>
  <si>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</si>
  <si>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</si>
  <si>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</si>
  <si>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</si>
  <si>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</si>
  <si>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</si>
  <si>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</si>
  <si>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</si>
  <si>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</si>
  <si>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</si>
  <si>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</si>
  <si>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</si>
  <si>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</si>
  <si>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</si>
  <si>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</si>
  <si>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</si>
  <si>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</si>
  <si>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</si>
  <si>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</si>
  <si>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</si>
  <si>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</si>
  <si>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</si>
  <si>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</si>
  <si>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</si>
  <si>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</si>
  <si>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</si>
  <si>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</si>
  <si>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</si>
  <si>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</si>
  <si>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</si>
  <si>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</si>
  <si>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</si>
  <si>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</si>
  <si>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</si>
  <si>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</si>
  <si>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</si>
  <si>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</si>
  <si>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</si>
  <si>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</si>
  <si>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</si>
  <si>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</si>
  <si>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</si>
  <si>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</si>
  <si>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</si>
  <si>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</si>
  <si>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</si>
  <si>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</si>
  <si>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</si>
  <si>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</si>
  <si>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</si>
  <si>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</si>
  <si>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</si>
  <si>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</si>
  <si>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</si>
  <si>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</si>
  <si>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</si>
  <si>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</si>
  <si>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</si>
  <si>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</si>
  <si>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</si>
  <si>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</si>
  <si>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</si>
  <si>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</si>
  <si>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</si>
  <si>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</si>
  <si>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</si>
  <si>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</si>
  <si>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</si>
  <si>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</si>
  <si>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</si>
  <si>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</si>
  <si>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</si>
  <si>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</si>
  <si>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</si>
  <si>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</si>
  <si>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</si>
  <si>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</si>
  <si>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</si>
  <si>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</si>
  <si>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</si>
  <si>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</si>
  <si>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</si>
  <si>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</si>
  <si>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</si>
  <si>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</si>
  <si>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</si>
  <si>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</si>
  <si>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</si>
  <si>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</si>
  <si>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</si>
  <si>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</si>
  <si>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</si>
  <si>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</si>
  <si>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</si>
  <si>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</si>
  <si>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</si>
  <si>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</si>
  <si>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</si>
  <si>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</si>
  <si>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</si>
  <si>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</si>
  <si>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</si>
  <si>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</si>
  <si>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</si>
  <si>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</si>
  <si>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</si>
  <si>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</si>
  <si>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</si>
  <si>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</si>
  <si>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</si>
  <si>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</si>
  <si>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</si>
  <si>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</si>
  <si>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</si>
  <si>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</si>
  <si>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</si>
  <si>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</si>
  <si>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</si>
  <si>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</si>
  <si>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</si>
  <si>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</si>
  <si>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</si>
  <si>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</si>
  <si>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</si>
  <si>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</si>
  <si>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</si>
  <si>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</si>
  <si>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</si>
  <si>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</si>
  <si>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</si>
  <si>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</si>
  <si>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</si>
  <si>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</si>
  <si>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</si>
  <si>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</si>
  <si>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</si>
  <si>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</si>
  <si>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</si>
  <si>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</si>
  <si>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</si>
  <si>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</si>
  <si>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</si>
  <si>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</si>
  <si>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</si>
  <si>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</si>
  <si>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</si>
  <si>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</si>
  <si>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</si>
  <si>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</si>
  <si>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</si>
  <si>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</si>
  <si>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</si>
  <si>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</si>
  <si>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</si>
  <si>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</si>
  <si>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</si>
  <si>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</si>
  <si>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</si>
  <si>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</si>
  <si>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</si>
  <si>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</si>
  <si>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</si>
  <si>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</si>
  <si>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</si>
  <si>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</si>
  <si>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</si>
  <si>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</si>
  <si>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</si>
  <si>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</si>
  <si>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</si>
  <si>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</si>
  <si>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</si>
  <si>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</si>
  <si>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</si>
  <si>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</si>
  <si>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</si>
  <si>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</si>
  <si>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</si>
  <si>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</si>
  <si>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</si>
  <si>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</si>
  <si>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</si>
  <si>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</si>
  <si>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</si>
  <si>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</si>
  <si>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</si>
  <si>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</si>
  <si>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</si>
  <si>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</si>
  <si>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</si>
  <si>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</si>
  <si>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</si>
  <si>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</si>
  <si>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</si>
  <si>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</si>
  <si>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</si>
  <si>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</si>
  <si>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</si>
  <si>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</si>
  <si>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</si>
  <si>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</si>
  <si>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</si>
  <si>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</si>
  <si>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</si>
  <si>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</si>
  <si>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</si>
  <si>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</si>
  <si>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</si>
  <si>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</si>
  <si>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</si>
  <si>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</si>
  <si>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</si>
  <si>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</si>
  <si>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</si>
  <si>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</si>
  <si>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</si>
  <si>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</si>
  <si>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</si>
  <si>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</si>
  <si>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</si>
  <si>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</si>
  <si>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</si>
  <si>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</si>
  <si>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</si>
  <si>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</si>
  <si>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</si>
  <si>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</si>
  <si>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</si>
  <si>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</si>
  <si>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</si>
  <si>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</si>
  <si>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</si>
  <si>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</si>
  <si>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</si>
  <si>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</si>
  <si>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</si>
  <si>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</si>
  <si>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</si>
  <si>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</si>
  <si>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</si>
  <si>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</si>
  <si>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</si>
  <si>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</si>
  <si>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</si>
  <si>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</si>
  <si>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</si>
  <si>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</si>
  <si>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</si>
  <si>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</si>
  <si>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</si>
  <si>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</si>
  <si>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</si>
  <si>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</si>
  <si>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</si>
  <si>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</si>
  <si>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</si>
  <si>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</si>
  <si>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</si>
  <si>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</si>
  <si>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</si>
  <si>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</si>
  <si>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</si>
  <si>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</si>
  <si>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</si>
  <si>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</si>
  <si>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</si>
  <si>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</si>
  <si>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</si>
  <si>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</si>
  <si>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</si>
  <si>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</si>
  <si>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</si>
  <si>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</si>
  <si>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</si>
  <si>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</si>
  <si>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</si>
  <si>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</si>
  <si>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</si>
  <si>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</si>
  <si>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</si>
  <si>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</si>
  <si>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</si>
  <si>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</si>
  <si>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</si>
  <si>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</si>
  <si>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</si>
  <si>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</si>
  <si>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</si>
  <si>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</si>
  <si>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</si>
  <si>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</si>
  <si>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</si>
  <si>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</si>
  <si>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</si>
  <si>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</si>
  <si>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</si>
  <si>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</si>
  <si>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</si>
  <si>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</si>
  <si>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</si>
  <si>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</si>
  <si>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</si>
  <si>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</si>
  <si>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</si>
  <si>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</si>
  <si>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</si>
  <si>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</si>
  <si>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</si>
  <si>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</si>
  <si>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</si>
  <si>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</si>
  <si>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</si>
  <si>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</si>
  <si>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</si>
  <si>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</si>
  <si>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</si>
  <si>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</si>
  <si>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</si>
  <si>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</si>
  <si>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</si>
  <si>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</si>
  <si>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</si>
  <si>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</si>
  <si>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</si>
  <si>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</si>
  <si>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</si>
  <si>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</si>
  <si>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</si>
  <si>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</si>
  <si>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</si>
  <si>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</si>
  <si>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</si>
  <si>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</si>
  <si>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</si>
  <si>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</si>
  <si>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</si>
  <si>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</si>
  <si>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</si>
  <si>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</si>
  <si>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</si>
  <si>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</si>
  <si>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</si>
  <si>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</si>
  <si>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</si>
  <si>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</si>
  <si>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</si>
  <si>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</si>
  <si>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</si>
  <si>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</si>
  <si>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</si>
  <si>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</si>
  <si>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</si>
  <si>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</si>
  <si>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</si>
  <si>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</si>
  <si>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</si>
  <si>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</si>
  <si>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</si>
  <si>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</si>
  <si>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</si>
  <si>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</si>
  <si>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</si>
  <si>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</si>
  <si>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</si>
  <si>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</si>
  <si>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</si>
  <si>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</si>
  <si>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</si>
  <si>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</si>
  <si>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</si>
  <si>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</si>
  <si>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</si>
  <si>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</si>
  <si>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</si>
  <si>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</si>
  <si>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</si>
  <si>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</si>
  <si>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</si>
  <si>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</si>
  <si>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</si>
  <si>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</si>
  <si>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</si>
  <si>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</si>
  <si>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</si>
  <si>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</si>
  <si>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</si>
  <si>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</si>
  <si>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</si>
  <si>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</si>
  <si>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</si>
  <si>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</si>
  <si>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</si>
  <si>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</si>
  <si>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</si>
  <si>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</si>
  <si>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</si>
  <si>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</si>
  <si>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</si>
  <si>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</si>
  <si>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</si>
  <si>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</si>
  <si>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</si>
  <si>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</si>
  <si>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</si>
  <si>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</si>
  <si>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</si>
  <si>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</si>
  <si>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</si>
  <si>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</si>
  <si>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</si>
  <si>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</si>
  <si>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</si>
  <si>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</si>
  <si>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</si>
  <si>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</si>
  <si>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</si>
  <si>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</si>
  <si>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</si>
  <si>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</si>
  <si>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</si>
  <si>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</si>
  <si>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</si>
  <si>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</si>
  <si>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</si>
  <si>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</si>
  <si>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</si>
  <si>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</si>
  <si>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</si>
  <si>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</si>
  <si>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</si>
  <si>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</si>
  <si>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</si>
  <si>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</si>
  <si>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</si>
  <si>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</si>
  <si>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</si>
  <si>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</si>
  <si>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</si>
  <si>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</si>
  <si>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</si>
  <si>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</si>
  <si>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</si>
  <si>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</si>
  <si>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</si>
  <si>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</si>
  <si>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</si>
  <si>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</si>
  <si>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</si>
  <si>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</si>
  <si>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</si>
  <si>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</si>
  <si>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</si>
  <si>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</si>
  <si>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</si>
  <si>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</si>
  <si>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</si>
  <si>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</si>
  <si>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</si>
  <si>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</si>
  <si>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</si>
  <si>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</si>
  <si>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</si>
  <si>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</si>
  <si>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</si>
  <si>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</si>
  <si>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</si>
  <si>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</si>
  <si>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</si>
  <si>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</si>
  <si>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</si>
  <si>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</si>
  <si>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</si>
  <si>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</si>
  <si>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</si>
  <si>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</si>
  <si>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</si>
  <si>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</si>
  <si>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</si>
  <si>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</si>
  <si>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</si>
  <si>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</si>
  <si>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</si>
  <si>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</si>
  <si>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</si>
  <si>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</si>
  <si>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</si>
  <si>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</si>
  <si>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</si>
  <si>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</si>
  <si>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</si>
  <si>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</si>
  <si>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</si>
  <si>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</si>
  <si>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</si>
  <si>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</si>
  <si>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</si>
  <si>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</si>
  <si>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</si>
  <si>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</si>
  <si>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</si>
  <si>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</si>
  <si>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</si>
  <si>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</si>
  <si>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</si>
  <si>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</si>
  <si>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</si>
  <si>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</si>
  <si>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</si>
  <si>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</si>
  <si>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</si>
  <si>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</si>
  <si>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</si>
  <si>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</si>
  <si>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</si>
  <si>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</si>
  <si>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</si>
  <si>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</si>
  <si>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</si>
  <si>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</si>
  <si>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</si>
  <si>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</si>
  <si>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</si>
  <si>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</si>
  <si>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</si>
  <si>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</si>
  <si>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</si>
  <si>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</si>
  <si>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</si>
  <si>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</si>
  <si>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</si>
  <si>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</si>
  <si>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</si>
  <si>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</si>
  <si>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</si>
  <si>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</si>
  <si>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</si>
  <si>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</si>
  <si>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</si>
  <si>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</si>
  <si>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</si>
  <si>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</si>
  <si>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</si>
  <si>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</si>
  <si>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</si>
  <si>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</si>
  <si>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</si>
  <si>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</si>
  <si>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</si>
  <si>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</si>
  <si>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</si>
  <si>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</si>
  <si>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</si>
  <si>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</si>
  <si>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</si>
  <si>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</si>
  <si>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</si>
  <si>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</si>
  <si>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</si>
  <si>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</si>
  <si>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</si>
  <si>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</si>
  <si>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</si>
  <si>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</si>
  <si>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</si>
  <si>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</si>
  <si>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</si>
  <si>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</si>
  <si>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</si>
  <si>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</si>
  <si>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</si>
  <si>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</si>
  <si>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</si>
  <si>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</si>
  <si>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</si>
  <si>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</si>
  <si>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</si>
  <si>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</si>
  <si>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</si>
  <si>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</si>
  <si>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</si>
  <si>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</si>
  <si>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</si>
  <si>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</si>
  <si>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</si>
  <si>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</si>
  <si>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</si>
  <si>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</si>
  <si>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</si>
  <si>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</si>
  <si>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</si>
  <si>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</si>
  <si>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</si>
  <si>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</si>
  <si>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</si>
  <si>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</si>
  <si>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</si>
  <si>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</si>
  <si>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</si>
  <si>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</si>
  <si>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</si>
  <si>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</si>
  <si>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</si>
  <si>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</si>
  <si>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</si>
  <si>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</si>
  <si>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</si>
  <si>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</si>
  <si>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</si>
  <si>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</si>
  <si>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</si>
  <si>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</si>
  <si>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</si>
  <si>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</si>
  <si>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</si>
  <si>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</si>
  <si>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</si>
  <si>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</si>
  <si>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</si>
  <si>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</si>
  <si>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</si>
  <si>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</si>
  <si>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</si>
  <si>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</si>
  <si>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</si>
  <si>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</si>
  <si>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</si>
  <si>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</si>
  <si>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</si>
  <si>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</si>
  <si>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</si>
  <si>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</si>
  <si>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</si>
  <si>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</si>
  <si>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</si>
  <si>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</si>
  <si>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</si>
  <si>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</si>
  <si>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</si>
  <si>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</si>
  <si>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</si>
  <si>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</si>
  <si>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</si>
  <si>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</si>
  <si>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</si>
  <si>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</si>
  <si>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</si>
  <si>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</si>
  <si>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</si>
  <si>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</si>
  <si>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</si>
  <si>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</si>
  <si>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</si>
  <si>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</si>
  <si>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</si>
  <si>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</si>
  <si>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</si>
  <si>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</si>
  <si>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</si>
  <si>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</si>
  <si>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</si>
  <si>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</si>
  <si>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</si>
  <si>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</si>
  <si>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</si>
  <si>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</si>
  <si>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</si>
  <si>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</si>
  <si>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</si>
  <si>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</si>
  <si>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</si>
  <si>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</si>
  <si>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</si>
  <si>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</si>
  <si>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</si>
  <si>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</si>
  <si>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</si>
  <si>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</si>
  <si>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</si>
  <si>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</si>
  <si>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</si>
  <si>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</si>
  <si>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</si>
  <si>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</si>
  <si>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</si>
  <si>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</si>
  <si>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</si>
  <si>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</si>
  <si>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</si>
  <si>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</si>
  <si>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</si>
  <si>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</si>
  <si>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</si>
  <si>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</si>
  <si>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</si>
  <si>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</si>
  <si>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</si>
  <si>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</si>
  <si>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</si>
  <si>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</si>
  <si>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</si>
  <si>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</si>
  <si>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</si>
  <si>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</si>
  <si>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</si>
  <si>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</si>
  <si>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</si>
  <si>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</si>
  <si>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</si>
  <si>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</si>
  <si>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</si>
  <si>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</si>
  <si>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</si>
  <si>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</si>
  <si>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</si>
  <si>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</si>
  <si>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</si>
  <si>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</si>
  <si>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</si>
  <si>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</si>
  <si>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</si>
  <si>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</si>
  <si>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</si>
  <si>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</si>
  <si>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</si>
  <si>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</si>
  <si>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</si>
  <si>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</si>
  <si>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</si>
  <si>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</si>
  <si>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</si>
  <si>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</si>
  <si>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</si>
  <si>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</si>
  <si>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</si>
  <si>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</si>
  <si>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</si>
  <si>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</si>
  <si>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</si>
  <si>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</si>
  <si>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</si>
  <si>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</si>
  <si>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</si>
  <si>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</si>
  <si>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</si>
  <si>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</si>
  <si>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</si>
  <si>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</si>
  <si>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</si>
  <si>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</si>
  <si>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</si>
  <si>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</si>
  <si>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</si>
  <si>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</si>
  <si>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</si>
  <si>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</si>
  <si>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</si>
  <si>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</si>
  <si>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</si>
  <si>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</si>
  <si>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</si>
  <si>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</si>
  <si>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</si>
  <si>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</si>
  <si>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</si>
  <si>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</si>
  <si>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</si>
  <si>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</si>
  <si>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</si>
  <si>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</si>
  <si>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</si>
  <si>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</si>
  <si>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</si>
  <si>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</si>
  <si>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</si>
  <si>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</si>
  <si>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</si>
  <si>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</si>
  <si>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</si>
  <si>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</si>
  <si>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</si>
  <si>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</si>
  <si>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</si>
  <si>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</si>
  <si>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</si>
  <si>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</si>
  <si>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</si>
  <si>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</si>
  <si>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</si>
  <si>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</si>
  <si>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</si>
  <si>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</si>
  <si>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</si>
  <si>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</si>
  <si>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</si>
  <si>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</si>
  <si>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</si>
  <si>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</si>
  <si>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</si>
  <si>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</si>
  <si>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</si>
  <si>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</si>
  <si>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</si>
  <si>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</si>
  <si>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</si>
  <si>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</si>
  <si>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</si>
  <si>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</si>
  <si>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</si>
  <si>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</si>
  <si>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</si>
  <si>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</si>
  <si>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</si>
  <si>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</si>
  <si>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</si>
  <si>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</si>
  <si>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</si>
  <si>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</si>
  <si>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</si>
  <si>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</si>
  <si>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</si>
  <si>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</si>
  <si>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</si>
  <si>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</si>
  <si>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</si>
  <si>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</si>
  <si>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</si>
  <si>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</si>
  <si>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</si>
  <si>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</si>
  <si>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</si>
  <si>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</si>
  <si>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</si>
  <si>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</si>
  <si>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</si>
  <si>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</si>
  <si>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</si>
  <si>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</si>
  <si>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</si>
  <si>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</si>
  <si>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</si>
  <si>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</si>
  <si>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</si>
  <si>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</si>
  <si>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</si>
  <si>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</si>
  <si>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</si>
  <si>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</si>
  <si>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</si>
  <si>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</si>
  <si>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</si>
  <si>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</si>
  <si>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</si>
  <si>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</si>
  <si>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</si>
  <si>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</si>
  <si>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</si>
  <si>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</si>
  <si>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</si>
  <si>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</si>
  <si>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</si>
  <si>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</si>
  <si>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</si>
  <si>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</si>
  <si>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</si>
  <si>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</si>
  <si>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</si>
  <si>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</si>
  <si>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</si>
  <si>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</si>
  <si>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</si>
  <si>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</si>
  <si>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</si>
  <si>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</si>
  <si>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</si>
  <si>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</si>
  <si>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</si>
  <si>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</si>
  <si>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</si>
  <si>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</si>
  <si>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</si>
  <si>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</si>
  <si>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</si>
  <si>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</si>
  <si>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</si>
  <si>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</si>
  <si>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</si>
  <si>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</si>
  <si>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</si>
  <si>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</si>
  <si>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</si>
  <si>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</si>
  <si>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</si>
  <si>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</si>
  <si>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</si>
  <si>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</si>
  <si>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</si>
  <si>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</si>
  <si>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</si>
  <si>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</si>
  <si>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</si>
  <si>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</si>
  <si>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</si>
  <si>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</si>
  <si>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</si>
  <si>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</si>
  <si>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</si>
  <si>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</si>
  <si>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</si>
  <si>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</si>
  <si>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</si>
  <si>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</si>
  <si>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</si>
  <si>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</si>
  <si>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</si>
  <si>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</si>
  <si>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</si>
  <si>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</si>
  <si>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</si>
  <si>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</si>
  <si>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</si>
  <si>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</si>
  <si>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</si>
  <si>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</si>
  <si>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</si>
  <si>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</si>
  <si>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</si>
  <si>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</si>
  <si>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</si>
  <si>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</si>
  <si>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</si>
  <si>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</si>
  <si>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</si>
  <si>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</si>
  <si>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</si>
  <si>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</si>
  <si>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</si>
  <si>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</si>
  <si>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</si>
  <si>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</si>
  <si>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</si>
  <si>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</si>
  <si>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</si>
  <si>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</si>
  <si>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</si>
  <si>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</si>
  <si>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</si>
  <si>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</si>
  <si>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</si>
  <si>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</si>
  <si>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</si>
  <si>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</si>
  <si>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</si>
  <si>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</si>
  <si>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</si>
  <si>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</si>
  <si>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</si>
  <si>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</si>
  <si>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</si>
  <si>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</si>
  <si>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</si>
  <si>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</si>
  <si>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</si>
  <si>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</si>
  <si>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</si>
  <si>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</si>
  <si>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</si>
  <si>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</si>
  <si>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</si>
  <si>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</si>
  <si>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</si>
  <si>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</si>
  <si>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</si>
  <si>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</si>
  <si>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</si>
  <si>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</si>
  <si>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</si>
  <si>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</si>
  <si>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</si>
  <si>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</si>
  <si>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</si>
  <si>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</si>
  <si>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</si>
  <si>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</si>
  <si>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</si>
  <si>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</si>
  <si>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</si>
  <si>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</si>
  <si>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</si>
  <si>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</si>
  <si>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</si>
  <si>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</si>
  <si>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</si>
  <si>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</si>
  <si>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</si>
  <si>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</si>
  <si>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</si>
  <si>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</si>
  <si>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</si>
  <si>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</si>
  <si>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</si>
  <si>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</si>
  <si>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</si>
  <si>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</si>
  <si>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</si>
  <si>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</si>
  <si>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</si>
  <si>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</si>
  <si>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</si>
  <si>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</si>
  <si>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</si>
  <si>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</si>
  <si>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</si>
  <si>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</si>
  <si>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</si>
  <si>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</si>
  <si>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</si>
  <si>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</si>
  <si>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</si>
  <si>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</si>
  <si>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</si>
  <si>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</si>
  <si>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</si>
  <si>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</si>
  <si>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</si>
  <si>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</si>
  <si>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</si>
  <si>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</si>
  <si>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</si>
  <si>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</si>
  <si>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</si>
  <si>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</si>
  <si>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</si>
  <si>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</si>
  <si>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</si>
  <si>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</si>
  <si>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</si>
  <si>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</si>
  <si>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</si>
  <si>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</si>
  <si>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</si>
  <si>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</si>
  <si>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</si>
  <si>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</si>
  <si>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</si>
  <si>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</si>
  <si>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</si>
  <si>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</si>
  <si>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</si>
  <si>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</si>
  <si>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</si>
  <si>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</si>
  <si>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</si>
  <si>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</si>
  <si>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</si>
  <si>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</si>
  <si>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</si>
  <si>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</si>
  <si>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</si>
  <si>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</si>
  <si>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</si>
  <si>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</si>
  <si>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</si>
  <si>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</si>
  <si>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</si>
  <si>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</si>
  <si>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</si>
  <si>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</si>
  <si>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</si>
  <si>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</si>
  <si>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</si>
  <si>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</si>
  <si>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</si>
  <si>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</si>
  <si>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</si>
  <si>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</si>
  <si>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</si>
  <si>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</si>
  <si>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</si>
  <si>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</si>
  <si>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</si>
  <si>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</si>
  <si>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</si>
  <si>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</si>
  <si>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</si>
  <si>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</si>
  <si>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</si>
  <si>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</si>
  <si>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</si>
  <si>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</si>
  <si>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</si>
  <si>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</si>
  <si>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</si>
  <si>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</si>
  <si>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</si>
  <si>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</si>
  <si>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</si>
  <si>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</si>
  <si>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</si>
  <si>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</si>
  <si>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</si>
  <si>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</si>
  <si>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</si>
  <si>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</si>
  <si>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</si>
  <si>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</si>
  <si>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</si>
  <si>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</si>
  <si>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</si>
  <si>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</si>
  <si>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</si>
  <si>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</si>
  <si>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</si>
  <si>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</si>
  <si>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</si>
  <si>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</si>
  <si>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</si>
  <si>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</si>
  <si>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</si>
  <si>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</si>
  <si>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</si>
  <si>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</si>
  <si>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</si>
  <si>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</si>
  <si>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</si>
  <si>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</si>
  <si>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</si>
  <si>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</si>
  <si>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</si>
  <si>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</si>
  <si>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</si>
  <si>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</si>
  <si>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</si>
  <si>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</si>
  <si>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</si>
  <si>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</si>
  <si>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</si>
  <si>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</si>
  <si>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</si>
  <si>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</si>
  <si>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</si>
  <si>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</si>
  <si>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</si>
  <si>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</si>
  <si>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</si>
  <si>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</si>
  <si>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</si>
  <si>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</si>
  <si>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</si>
  <si>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</si>
  <si>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</si>
  <si>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</si>
  <si>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</si>
  <si>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</si>
  <si>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</si>
  <si>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</si>
  <si>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</si>
  <si>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</si>
  <si>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</si>
  <si>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</si>
  <si>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</si>
  <si>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</si>
  <si>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</si>
  <si>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</si>
  <si>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</si>
  <si>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</si>
  <si>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</si>
  <si>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</si>
  <si>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</si>
  <si>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</si>
  <si>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</si>
  <si>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</si>
  <si>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</si>
  <si>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</si>
  <si>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</si>
  <si>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</si>
  <si>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</si>
  <si>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</si>
  <si>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</si>
  <si>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</si>
  <si>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</si>
  <si>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</si>
  <si>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</si>
  <si>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</si>
  <si>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</si>
  <si>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</si>
  <si>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</si>
  <si>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</si>
  <si>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</si>
  <si>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</si>
  <si>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</si>
  <si>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</si>
  <si>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</si>
  <si>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</si>
  <si>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</si>
  <si>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</si>
  <si>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</si>
  <si>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</si>
  <si>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</si>
  <si>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</si>
  <si>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</si>
  <si>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</si>
  <si>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</si>
  <si>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</si>
  <si>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</si>
  <si>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</si>
  <si>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</si>
  <si>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</si>
  <si>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</si>
  <si>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</si>
  <si>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</si>
  <si>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</si>
  <si>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</si>
  <si>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</si>
  <si>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</si>
  <si>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</si>
  <si>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</si>
  <si>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</si>
  <si>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</si>
  <si>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</si>
  <si>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</si>
  <si>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</si>
  <si>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</si>
  <si>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</si>
  <si>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</si>
  <si>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</si>
  <si>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</si>
  <si>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</si>
  <si>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</si>
  <si>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</si>
  <si>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</si>
  <si>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</si>
  <si>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</si>
  <si>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</si>
  <si>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</si>
  <si>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</si>
  <si>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</si>
  <si>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</si>
  <si>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</si>
  <si>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</si>
  <si>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</si>
  <si>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</si>
  <si>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</si>
  <si>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</si>
  <si>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</si>
  <si>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</si>
  <si>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</si>
  <si>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</si>
  <si>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</si>
  <si>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</si>
  <si>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</si>
  <si>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</si>
  <si>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</si>
  <si>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</si>
  <si>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</si>
  <si>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</si>
  <si>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</si>
  <si>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</si>
  <si>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</si>
  <si>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</si>
  <si>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</si>
  <si>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</si>
  <si>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</si>
  <si>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</si>
  <si>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</si>
  <si>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</si>
  <si>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</si>
  <si>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</si>
  <si>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</si>
  <si>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</si>
  <si>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</si>
  <si>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</si>
  <si>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</si>
  <si>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</si>
  <si>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</si>
  <si>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</si>
  <si>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</si>
  <si>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</si>
  <si>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</si>
  <si>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</si>
  <si>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</si>
  <si>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</si>
  <si>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</si>
  <si>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</si>
  <si>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</si>
  <si>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</si>
  <si>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</si>
  <si>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</si>
  <si>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</si>
  <si>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</si>
  <si>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</si>
  <si>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</si>
  <si>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</si>
  <si>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</si>
  <si>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</si>
  <si>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</si>
  <si>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</si>
  <si>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</si>
  <si>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</si>
  <si>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</si>
  <si>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</si>
  <si>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</si>
  <si>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</si>
  <si>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</si>
  <si>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</si>
  <si>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</si>
  <si>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</si>
  <si>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</si>
  <si>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</si>
  <si>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</si>
  <si>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</si>
  <si>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</si>
  <si>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</si>
  <si>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</si>
  <si>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</si>
  <si>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</si>
  <si>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</si>
  <si>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</si>
  <si>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</si>
  <si>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</si>
  <si>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</si>
  <si>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</si>
  <si>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</si>
  <si>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</si>
  <si>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</si>
  <si>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</si>
  <si>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</si>
  <si>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</si>
  <si>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</si>
  <si>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</si>
  <si>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</si>
  <si>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</si>
  <si>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</si>
  <si>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</si>
  <si>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</si>
  <si>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</si>
  <si>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</si>
  <si>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</si>
  <si>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</si>
  <si>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</si>
  <si>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</si>
  <si>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</si>
  <si>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</si>
  <si>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</si>
  <si>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</si>
  <si>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</si>
  <si>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</si>
  <si>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</si>
  <si>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</si>
  <si>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</si>
  <si>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</si>
  <si>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</si>
  <si>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</si>
  <si>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</si>
  <si>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</si>
  <si>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</si>
  <si>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</si>
  <si>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</si>
  <si>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</si>
  <si>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</si>
  <si>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</si>
  <si>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</si>
  <si>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</si>
  <si>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</si>
  <si>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</si>
  <si>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</si>
  <si>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</si>
  <si>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</si>
  <si>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</si>
  <si>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</si>
  <si>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</si>
  <si>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</si>
  <si>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</si>
  <si>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</si>
  <si>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</si>
  <si>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</si>
  <si>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</si>
  <si>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</si>
  <si>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</si>
  <si>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</si>
  <si>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</si>
  <si>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</si>
  <si>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</si>
  <si>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</si>
  <si>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</si>
  <si>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</si>
  <si>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</si>
  <si>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</si>
  <si>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</si>
  <si>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</si>
  <si>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</si>
  <si>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</si>
  <si>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</si>
  <si>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</si>
  <si>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</si>
  <si>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</si>
  <si>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</si>
  <si>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</si>
  <si>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</si>
  <si>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</si>
  <si>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</si>
  <si>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</si>
  <si>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</si>
  <si>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</si>
  <si>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</si>
  <si>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</si>
  <si>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</si>
  <si>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</si>
  <si>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</si>
  <si>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</si>
  <si>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</si>
  <si>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</si>
  <si>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</si>
  <si>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</si>
  <si>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</si>
  <si>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</si>
  <si>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</si>
  <si>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</si>
  <si>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</si>
  <si>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</si>
  <si>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</si>
  <si>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</si>
  <si>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</si>
  <si>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</si>
  <si>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</si>
  <si>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</si>
  <si>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</si>
  <si>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</si>
  <si>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</si>
  <si>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</si>
  <si>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</si>
  <si>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</si>
  <si>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</si>
  <si>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</si>
  <si>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</si>
  <si>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</si>
  <si>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</si>
  <si>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</si>
  <si>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</si>
  <si>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</si>
  <si>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</si>
  <si>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</si>
  <si>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</si>
  <si>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</si>
  <si>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</si>
  <si>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</si>
  <si>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</si>
  <si>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</si>
  <si>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</si>
  <si>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</si>
  <si>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</si>
  <si>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</si>
  <si>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</si>
  <si>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</si>
  <si>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</si>
  <si>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</si>
  <si>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</si>
  <si>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</si>
  <si>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</si>
  <si>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</si>
  <si>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</si>
  <si>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</si>
  <si>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</si>
  <si>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</si>
  <si>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</si>
  <si>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</si>
  <si>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</si>
  <si>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</si>
  <si>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</si>
  <si>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</si>
  <si>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</si>
  <si>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</si>
  <si>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</si>
  <si>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</si>
  <si>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</si>
  <si>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</si>
  <si>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</si>
  <si>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</si>
  <si>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</si>
  <si>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</si>
  <si>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</si>
  <si>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</si>
  <si>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</si>
  <si>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</si>
  <si>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</si>
  <si>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</si>
  <si>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</si>
  <si>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</si>
  <si>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</si>
  <si>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</si>
  <si>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</si>
  <si>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</si>
  <si>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</si>
  <si>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</si>
  <si>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</si>
  <si>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</si>
  <si>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</si>
  <si>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</si>
  <si>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</si>
  <si>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</si>
  <si>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</si>
  <si>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</si>
  <si>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</si>
  <si>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</si>
  <si>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</si>
  <si>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</si>
  <si>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</si>
  <si>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</si>
  <si>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</si>
  <si>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</si>
  <si>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</si>
  <si>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</si>
  <si>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</si>
  <si>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</si>
  <si>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</si>
  <si>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</si>
  <si>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</si>
  <si>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</si>
  <si>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</si>
  <si>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</si>
  <si>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</si>
  <si>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</si>
  <si>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</si>
  <si>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</si>
  <si>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</si>
  <si>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</si>
  <si>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</si>
  <si>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</si>
  <si>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</si>
  <si>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</si>
  <si>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</si>
  <si>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</si>
  <si>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</si>
  <si>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</si>
  <si>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</si>
  <si>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</si>
  <si>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</si>
  <si>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</si>
  <si>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</si>
  <si>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</si>
  <si>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</si>
  <si>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</si>
  <si>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</si>
  <si>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</si>
  <si>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</si>
  <si>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</si>
  <si>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</si>
  <si>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</si>
  <si>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</si>
  <si>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</si>
  <si>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</si>
  <si>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</si>
  <si>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</si>
  <si>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</si>
  <si>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</si>
  <si>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</si>
  <si>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</si>
  <si>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</si>
  <si>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</si>
  <si>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</si>
  <si>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</si>
  <si>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</si>
  <si>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</si>
  <si>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</si>
  <si>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</si>
  <si>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</si>
  <si>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</si>
  <si>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</si>
  <si>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</si>
  <si>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</si>
  <si>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</si>
  <si>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</si>
  <si>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</si>
  <si>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</si>
  <si>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</si>
  <si>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</si>
  <si>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</si>
  <si>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</si>
  <si>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</si>
  <si>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</si>
  <si>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</si>
  <si>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</si>
  <si>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</si>
  <si>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</si>
  <si>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</si>
  <si>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</si>
  <si>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</si>
  <si>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</si>
  <si>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</si>
  <si>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</si>
  <si>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</si>
  <si>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</si>
  <si>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</si>
  <si>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</si>
  <si>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</si>
  <si>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</si>
  <si>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</si>
  <si>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</si>
  <si>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</si>
  <si>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</si>
  <si>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</si>
  <si>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</si>
  <si>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</si>
  <si>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</si>
  <si>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</si>
  <si>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</si>
  <si>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</si>
  <si>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</si>
  <si>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</si>
  <si>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</si>
  <si>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</si>
  <si>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</si>
  <si>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</si>
  <si>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</si>
  <si>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</si>
  <si>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</si>
  <si>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</si>
  <si>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</si>
  <si>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</si>
  <si>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</si>
  <si>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</si>
  <si>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</si>
  <si>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</si>
  <si>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</si>
  <si>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</si>
  <si>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</si>
  <si>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</si>
  <si>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</si>
  <si>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</si>
  <si>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</si>
  <si>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</si>
  <si>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</si>
  <si>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</si>
  <si>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</si>
  <si>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</si>
  <si>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</si>
  <si>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</si>
  <si>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</si>
  <si>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</si>
  <si>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</si>
  <si>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</si>
  <si>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</si>
  <si>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</si>
  <si>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</si>
  <si>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</si>
  <si>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</si>
  <si>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</si>
  <si>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</si>
  <si>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</si>
  <si>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</si>
  <si>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</si>
  <si>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</si>
  <si>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</si>
  <si>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</si>
  <si>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</si>
  <si>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</si>
  <si>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</si>
  <si>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</si>
  <si>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</si>
  <si>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</si>
  <si>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</si>
  <si>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</si>
  <si>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</si>
  <si>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</si>
  <si>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</si>
  <si>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</si>
  <si>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</si>
  <si>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</si>
  <si>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</si>
  <si>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</si>
  <si>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</si>
  <si>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</si>
  <si>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</si>
  <si>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</si>
  <si>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</si>
  <si>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</si>
  <si>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</si>
  <si>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</si>
  <si>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</si>
  <si>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</si>
  <si>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</si>
  <si>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</si>
  <si>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</si>
  <si>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</si>
  <si>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</si>
  <si>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</si>
  <si>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</si>
  <si>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</si>
  <si>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</si>
  <si>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</si>
  <si>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</si>
  <si>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</si>
  <si>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</si>
  <si>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</si>
  <si>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</si>
  <si>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</si>
  <si>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</si>
  <si>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</si>
  <si>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</si>
  <si>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</si>
  <si>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</si>
  <si>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</si>
  <si>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</si>
  <si>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</si>
  <si>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</si>
  <si>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</si>
  <si>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</si>
  <si>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</si>
  <si>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</si>
  <si>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</si>
  <si>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</si>
  <si>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</si>
  <si>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</si>
  <si>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</si>
  <si>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</si>
  <si>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</si>
  <si>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</si>
  <si>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</si>
  <si>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</si>
  <si>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</si>
  <si>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</si>
  <si>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</si>
  <si>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</si>
  <si>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</si>
  <si>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</si>
  <si>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</si>
  <si>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</si>
  <si>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</si>
  <si>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</si>
  <si>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</si>
  <si>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</si>
  <si>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</si>
  <si>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</si>
  <si>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</si>
  <si>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</si>
  <si>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</si>
  <si>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</si>
  <si>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</si>
  <si>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</si>
  <si>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</si>
  <si>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</si>
  <si>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</si>
  <si>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</si>
  <si>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</si>
  <si>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</si>
  <si>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</si>
  <si>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</si>
  <si>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</si>
  <si>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</si>
  <si>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</si>
  <si>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</si>
  <si>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</si>
  <si>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</si>
  <si>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</si>
  <si>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</si>
  <si>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</si>
  <si>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</si>
  <si>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</si>
  <si>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</si>
  <si>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</si>
  <si>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</si>
  <si>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</si>
  <si>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</si>
  <si>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</si>
  <si>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</si>
  <si>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</si>
  <si>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</si>
  <si>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</si>
  <si>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</si>
  <si>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</si>
  <si>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</si>
  <si>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</si>
  <si>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</si>
  <si>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</si>
  <si>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</si>
  <si>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</si>
  <si>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</si>
  <si>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</si>
  <si>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</si>
  <si>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</si>
  <si>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</si>
  <si>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</si>
  <si>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</si>
  <si>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</si>
  <si>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</si>
  <si>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</si>
  <si>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</si>
  <si>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</si>
  <si>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</si>
  <si>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</si>
  <si>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</si>
  <si>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</si>
  <si>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</si>
  <si>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</si>
  <si>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</si>
  <si>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</si>
  <si>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</si>
  <si>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</si>
  <si>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</si>
  <si>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</si>
  <si>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</si>
  <si>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</si>
  <si>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</si>
  <si>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</si>
  <si>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</si>
  <si>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</si>
  <si>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</si>
  <si>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</si>
  <si>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</si>
  <si>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</si>
  <si>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</si>
  <si>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</si>
  <si>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</si>
  <si>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</si>
  <si>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</si>
  <si>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</si>
  <si>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</si>
  <si>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</si>
  <si>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</si>
  <si>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</si>
  <si>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</si>
  <si>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</si>
  <si>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</si>
  <si>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</si>
  <si>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</si>
  <si>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</si>
  <si>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</si>
  <si>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</si>
  <si>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</si>
  <si>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</si>
  <si>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</si>
  <si>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</si>
  <si>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</si>
  <si>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</si>
  <si>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</si>
  <si>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</si>
  <si>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</si>
  <si>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</si>
  <si>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</si>
  <si>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</si>
  <si>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</si>
  <si>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</si>
  <si>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</si>
  <si>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</si>
  <si>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</si>
  <si>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</si>
  <si>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</si>
  <si>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</si>
  <si>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</si>
  <si>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</si>
  <si>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</si>
  <si>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</si>
  <si>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</si>
  <si>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</si>
  <si>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</si>
  <si>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</si>
  <si>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</si>
  <si>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</si>
  <si>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</si>
  <si>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</si>
  <si>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</si>
  <si>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</si>
  <si>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</si>
  <si>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</si>
  <si>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</si>
  <si>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</si>
  <si>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</si>
  <si>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</si>
  <si>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</si>
  <si>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</si>
  <si>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</si>
  <si>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</si>
  <si>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</si>
  <si>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</si>
  <si>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</si>
  <si>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</si>
  <si>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</si>
  <si>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</si>
  <si>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</si>
  <si>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</si>
  <si>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</si>
  <si>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</si>
  <si>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</si>
  <si>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</si>
  <si>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</si>
  <si>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</si>
  <si>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</si>
  <si>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</si>
  <si>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</si>
  <si>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</si>
  <si>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</si>
  <si>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</si>
  <si>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</si>
  <si>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</si>
  <si>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</si>
  <si>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</si>
  <si>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</si>
  <si>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</si>
  <si>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</si>
  <si>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</si>
  <si>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</si>
  <si>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</si>
  <si>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</si>
  <si>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</si>
  <si>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</si>
  <si>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</si>
  <si>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</si>
  <si>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</si>
  <si>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</si>
  <si>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</si>
  <si>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</si>
  <si>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</si>
  <si>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</si>
  <si>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</si>
  <si>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</si>
  <si>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</si>
  <si>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</si>
  <si>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</si>
  <si>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</si>
  <si>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</si>
  <si>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</si>
  <si>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</si>
  <si>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</si>
  <si>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</si>
  <si>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</si>
  <si>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</si>
  <si>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</si>
  <si>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</si>
  <si>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</si>
  <si>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</si>
  <si>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</si>
  <si>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</si>
  <si>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</si>
  <si>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</si>
  <si>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</si>
  <si>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</si>
  <si>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</si>
  <si>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</si>
  <si>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</si>
  <si>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</si>
  <si>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</si>
  <si>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</si>
  <si>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</si>
  <si>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</si>
  <si>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</si>
  <si>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</si>
  <si>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</si>
  <si>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</si>
  <si>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</si>
  <si>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</si>
  <si>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</si>
  <si>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</si>
  <si>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</si>
  <si>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</si>
  <si>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</si>
  <si>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</si>
  <si>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</si>
  <si>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</si>
  <si>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</si>
  <si>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</si>
  <si>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</si>
  <si>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</si>
  <si>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</si>
  <si>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</si>
  <si>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</si>
  <si>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</si>
  <si>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</si>
  <si>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</si>
  <si>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</si>
  <si>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</si>
  <si>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</si>
  <si>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</si>
  <si>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</si>
  <si>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</si>
  <si>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</si>
  <si>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</si>
  <si>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</si>
  <si>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</si>
  <si>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</si>
  <si>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</si>
  <si>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</si>
  <si>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</si>
  <si>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</si>
  <si>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</si>
  <si>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</si>
  <si>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</si>
  <si>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</si>
  <si>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</si>
  <si>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</si>
  <si>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</si>
  <si>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</si>
  <si>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</si>
  <si>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</si>
  <si>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</si>
  <si>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</si>
  <si>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</si>
  <si>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</si>
  <si>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</si>
  <si>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</si>
  <si>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</si>
  <si>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</si>
  <si>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</si>
  <si>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</si>
  <si>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</si>
  <si>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</si>
  <si>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</si>
  <si>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</si>
  <si>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</si>
  <si>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</si>
  <si>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</si>
  <si>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</si>
  <si>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</si>
  <si>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</si>
  <si>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</si>
  <si>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</si>
  <si>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</si>
  <si>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</si>
  <si>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</si>
  <si>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</si>
  <si>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</si>
  <si>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</si>
  <si>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</si>
  <si>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</si>
  <si>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</si>
  <si>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</si>
  <si>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</si>
  <si>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</si>
  <si>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</si>
  <si>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</si>
  <si>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</si>
  <si>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</si>
  <si>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</si>
  <si>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</si>
  <si>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</si>
  <si>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</si>
  <si>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</si>
  <si>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</si>
  <si>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</si>
  <si>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</si>
  <si>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</si>
  <si>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</si>
  <si>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</si>
  <si>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</si>
  <si>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</si>
  <si>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</si>
  <si>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</si>
  <si>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</si>
  <si>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</si>
  <si>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</si>
  <si>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</si>
  <si>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</si>
  <si>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</si>
  <si>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</si>
  <si>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</si>
  <si>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</si>
  <si>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</si>
  <si>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</si>
  <si>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</si>
  <si>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</si>
  <si>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</si>
  <si>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</si>
  <si>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</si>
  <si>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</si>
  <si>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</si>
  <si>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</si>
  <si>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</si>
  <si>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</si>
  <si>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</si>
  <si>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</si>
  <si>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</si>
  <si>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</si>
  <si>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</si>
  <si>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</si>
  <si>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</si>
  <si>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</si>
  <si>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</si>
  <si>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</si>
  <si>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</si>
  <si>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</si>
  <si>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</si>
  <si>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</si>
  <si>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</si>
  <si>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</si>
  <si>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</si>
  <si>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</si>
  <si>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</si>
  <si>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</si>
  <si>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</si>
  <si>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</si>
  <si>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</si>
  <si>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</si>
  <si>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</si>
  <si>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</si>
  <si>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</si>
  <si>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</si>
  <si>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</si>
  <si>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</si>
  <si>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</si>
  <si>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</si>
  <si>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</si>
  <si>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</si>
  <si>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</si>
  <si>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</si>
  <si>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</si>
  <si>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</si>
  <si>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</si>
  <si>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</si>
  <si>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</si>
  <si>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</si>
  <si>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</si>
  <si>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</si>
  <si>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</si>
  <si>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</si>
  <si>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</si>
  <si>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</si>
  <si>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</si>
  <si>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</si>
  <si>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</si>
  <si>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</si>
  <si>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</si>
  <si>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</si>
  <si>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</si>
  <si>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</si>
  <si>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</si>
  <si>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</si>
  <si>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</si>
  <si>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</si>
  <si>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</si>
  <si>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</si>
  <si>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</si>
  <si>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</si>
  <si>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</si>
  <si>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</si>
  <si>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</si>
  <si>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</si>
  <si>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</si>
  <si>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</si>
  <si>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</si>
  <si>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</si>
  <si>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</si>
  <si>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</si>
  <si>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</si>
  <si>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</si>
  <si>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</si>
  <si>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</si>
  <si>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</si>
  <si>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</si>
  <si>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</si>
  <si>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</si>
  <si>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</si>
  <si>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</si>
  <si>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</si>
  <si>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</si>
  <si>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</si>
  <si>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</si>
  <si>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</si>
  <si>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</si>
  <si>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</si>
  <si>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</si>
  <si>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</si>
  <si>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</si>
  <si>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</si>
  <si>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</si>
  <si>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</si>
  <si>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</si>
  <si>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</si>
  <si>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</si>
  <si>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</si>
  <si>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</si>
  <si>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</si>
  <si>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</si>
  <si>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</si>
  <si>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</si>
  <si>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</si>
  <si>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</si>
  <si>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</si>
  <si>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</si>
  <si>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</si>
  <si>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</si>
  <si>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</si>
  <si>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</si>
  <si>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</si>
  <si>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</si>
  <si>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</si>
  <si>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</si>
  <si>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</si>
  <si>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</si>
  <si>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</si>
  <si>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</si>
  <si>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</si>
  <si>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</si>
  <si>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</si>
  <si>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</si>
  <si>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</si>
  <si>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</si>
  <si>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</si>
  <si>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</si>
  <si>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</si>
  <si>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</si>
  <si>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</si>
  <si>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</si>
  <si>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</si>
  <si>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</si>
  <si>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</si>
  <si>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</si>
  <si>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</si>
  <si>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</si>
  <si>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</si>
  <si>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</si>
  <si>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</si>
  <si>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</si>
  <si>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</si>
  <si>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</si>
  <si>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</si>
  <si>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</si>
  <si>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</si>
  <si>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</si>
  <si>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</si>
  <si>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</si>
  <si>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</si>
  <si>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</si>
  <si>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</si>
  <si>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</si>
  <si>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</si>
  <si>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</si>
  <si>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</si>
  <si>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</si>
  <si>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</si>
  <si>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</si>
  <si>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</si>
  <si>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</si>
  <si>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</si>
  <si>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</si>
  <si>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</si>
  <si>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</si>
  <si>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</si>
  <si>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</si>
  <si>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</si>
  <si>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</si>
  <si>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</si>
  <si>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</si>
  <si>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</si>
  <si>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</si>
  <si>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</si>
  <si>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</si>
  <si>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</si>
  <si>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</si>
  <si>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</si>
  <si>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</si>
  <si>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</si>
  <si>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</si>
  <si>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</si>
  <si>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</si>
  <si>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</si>
  <si>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</si>
  <si>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</si>
  <si>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</si>
  <si>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</si>
  <si>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</si>
  <si>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</si>
  <si>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</si>
  <si>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</si>
  <si>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</si>
  <si>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</si>
  <si>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</si>
  <si>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</si>
  <si>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</si>
  <si>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</si>
  <si>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</si>
  <si>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</si>
  <si>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</si>
  <si>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</si>
  <si>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</si>
  <si>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</si>
  <si>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</si>
  <si>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</si>
  <si>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</si>
  <si>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</si>
  <si>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</si>
  <si>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</si>
  <si>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</si>
  <si>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</si>
  <si>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</si>
  <si>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</si>
  <si>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</si>
  <si>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</si>
  <si>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</si>
  <si>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</si>
  <si>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</si>
  <si>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</si>
  <si>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</si>
  <si>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</si>
  <si>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</si>
  <si>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</si>
  <si>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</si>
  <si>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</si>
  <si>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</si>
  <si>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</si>
  <si>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</si>
  <si>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</si>
  <si>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</si>
  <si>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</si>
  <si>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</si>
  <si>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</si>
  <si>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</si>
  <si>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</si>
  <si>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</si>
  <si>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</si>
  <si>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</si>
  <si>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</si>
  <si>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</si>
  <si>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</si>
  <si>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</si>
  <si>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</si>
  <si>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</si>
  <si>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</si>
  <si>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</si>
  <si>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</si>
  <si>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</si>
  <si>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</si>
  <si>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</si>
  <si>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</si>
  <si>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</si>
  <si>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</si>
  <si>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</si>
  <si>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</si>
  <si>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</si>
  <si>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</si>
  <si>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</si>
  <si>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</si>
  <si>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</si>
  <si>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</si>
  <si>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</si>
  <si>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</si>
  <si>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</si>
  <si>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</si>
  <si>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</si>
  <si>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</si>
  <si>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</si>
  <si>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</si>
  <si>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</si>
  <si>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</si>
  <si>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</si>
  <si>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</si>
  <si>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</si>
  <si>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</si>
  <si>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</si>
  <si>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</si>
  <si>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</si>
  <si>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</si>
  <si>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</si>
  <si>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</si>
  <si>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</si>
  <si>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</si>
  <si>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</si>
  <si>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</si>
  <si>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</si>
  <si>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</si>
  <si>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</si>
  <si>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</si>
  <si>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</si>
  <si>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</si>
  <si>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</si>
  <si>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</si>
  <si>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</si>
  <si>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</si>
  <si>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</si>
  <si>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</si>
  <si>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</si>
  <si>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</si>
  <si>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</si>
  <si>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</si>
  <si>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</si>
  <si>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</si>
  <si>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</si>
  <si>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</si>
  <si>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</si>
  <si>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</si>
  <si>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</si>
  <si>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</si>
  <si>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</si>
  <si>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</si>
  <si>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</si>
  <si>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</si>
  <si>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</si>
  <si>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</si>
  <si>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</si>
  <si>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</si>
  <si>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</si>
  <si>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</si>
  <si>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</si>
  <si>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</si>
  <si>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</si>
  <si>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</si>
  <si>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</si>
  <si>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</si>
  <si>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</si>
  <si>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</si>
  <si>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</si>
  <si>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</si>
  <si>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</si>
  <si>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</si>
  <si>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</si>
  <si>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</si>
  <si>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</si>
  <si>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</si>
  <si>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</si>
  <si>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</si>
  <si>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</si>
  <si>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</si>
  <si>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</si>
  <si>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</si>
  <si>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</si>
  <si>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</si>
  <si>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</si>
  <si>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</si>
  <si>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</si>
  <si>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</si>
  <si>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</si>
  <si>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</si>
  <si>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</si>
  <si>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</si>
  <si>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</si>
  <si>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</si>
  <si>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</si>
  <si>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</si>
  <si>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</si>
  <si>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</si>
  <si>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</si>
  <si>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</si>
  <si>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</si>
  <si>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</si>
  <si>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</si>
  <si>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</si>
  <si>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</si>
  <si>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</si>
  <si>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</si>
  <si>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</si>
  <si>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</si>
  <si>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</si>
  <si>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</si>
  <si>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</si>
  <si>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</si>
  <si>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</si>
  <si>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</si>
  <si>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</si>
  <si>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</si>
  <si>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</si>
  <si>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</si>
  <si>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</si>
  <si>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</si>
  <si>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</si>
  <si>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</si>
  <si>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</si>
  <si>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</si>
  <si>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</si>
  <si>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</si>
  <si>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</si>
  <si>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</si>
  <si>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</si>
  <si>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</si>
  <si>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</si>
  <si>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</si>
  <si>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</si>
  <si>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</si>
  <si>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</si>
  <si>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</si>
  <si>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</si>
  <si>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</si>
  <si>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</si>
  <si>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</si>
  <si>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</si>
  <si>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</si>
  <si>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</si>
  <si>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</si>
  <si>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</si>
  <si>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</si>
  <si>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</si>
  <si>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</si>
  <si>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</si>
  <si>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</si>
  <si>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</si>
  <si>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</si>
  <si>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</si>
  <si>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</si>
  <si>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</si>
  <si>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</si>
  <si>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</si>
  <si>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</si>
  <si>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</si>
  <si>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</si>
  <si>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</si>
  <si>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</si>
  <si>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</si>
  <si>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</si>
  <si>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</si>
  <si>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</si>
  <si>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</si>
  <si>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</si>
  <si>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</si>
  <si>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</si>
  <si>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</si>
  <si>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</si>
  <si>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</si>
  <si>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</si>
  <si>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</si>
  <si>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</si>
  <si>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</si>
  <si>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</si>
  <si>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</si>
  <si>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</si>
  <si>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</si>
  <si>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</si>
  <si>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</si>
  <si>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</si>
  <si>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</si>
  <si>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</si>
  <si>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</si>
  <si>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</si>
  <si>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</si>
  <si>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</si>
  <si>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</si>
  <si>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</si>
  <si>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</si>
  <si>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</si>
  <si>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</si>
  <si>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</si>
  <si>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</si>
  <si>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</si>
  <si>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</si>
  <si>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</si>
  <si>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</si>
  <si>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</si>
  <si>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</si>
  <si>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</si>
  <si>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</si>
  <si>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</si>
  <si>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</si>
  <si>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</si>
  <si>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</si>
  <si>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</si>
  <si>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</si>
  <si>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</si>
  <si>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</si>
  <si>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</si>
  <si>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</si>
  <si>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</si>
  <si>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</si>
  <si>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</si>
  <si>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</si>
  <si>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</si>
  <si>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</si>
  <si>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</si>
  <si>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</si>
  <si>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</si>
  <si>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</si>
  <si>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</si>
  <si>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</si>
  <si>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</si>
  <si>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</si>
  <si>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</si>
  <si>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</si>
  <si>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</si>
  <si>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</si>
  <si>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</si>
  <si>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</si>
  <si>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</si>
  <si>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</si>
  <si>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</si>
  <si>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</si>
  <si>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</si>
  <si>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</si>
  <si>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</si>
  <si>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</si>
  <si>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</si>
  <si>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</si>
  <si>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</si>
  <si>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</si>
  <si>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</si>
  <si>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</si>
  <si>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</si>
  <si>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</si>
  <si>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</si>
  <si>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</si>
  <si>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</si>
  <si>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</si>
  <si>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</si>
  <si>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</si>
  <si>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</si>
  <si>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</si>
  <si>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</si>
  <si>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</si>
  <si>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</si>
  <si>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</si>
  <si>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</si>
  <si>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</si>
  <si>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</si>
  <si>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</si>
  <si>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</si>
  <si>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</si>
  <si>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</si>
  <si>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</si>
  <si>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</si>
  <si>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</si>
  <si>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</si>
  <si>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</si>
  <si>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</si>
  <si>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</si>
  <si>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</si>
  <si>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</si>
  <si>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</si>
  <si>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</si>
  <si>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</si>
  <si>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</si>
  <si>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</si>
  <si>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</si>
  <si>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</si>
  <si>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</si>
  <si>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</si>
  <si>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</si>
  <si>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</si>
  <si>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</si>
  <si>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</si>
  <si>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</si>
  <si>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</si>
  <si>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</si>
  <si>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</si>
  <si>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</si>
  <si>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</si>
  <si>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</si>
  <si>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</si>
  <si>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</si>
  <si>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</si>
  <si>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</si>
  <si>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</si>
  <si>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</si>
  <si>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</si>
  <si>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</si>
  <si>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</si>
  <si>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</si>
  <si>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</si>
  <si>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</si>
  <si>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</si>
  <si>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</si>
  <si>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</si>
  <si>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</si>
  <si>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</si>
  <si>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</si>
  <si>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</si>
  <si>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</si>
  <si>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</si>
  <si>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</si>
  <si>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</si>
  <si>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</si>
  <si>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</si>
  <si>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</si>
  <si>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</si>
  <si>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</si>
  <si>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</si>
  <si>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</si>
  <si>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</si>
  <si>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</si>
  <si>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</si>
  <si>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</si>
  <si>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</si>
  <si>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</si>
  <si>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</si>
  <si>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</si>
  <si>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</si>
  <si>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</si>
  <si>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</si>
  <si>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</si>
  <si>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</si>
  <si>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</si>
  <si>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</si>
  <si>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</si>
  <si>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</si>
  <si>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</si>
  <si>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</si>
  <si>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</si>
  <si>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</si>
  <si>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</si>
  <si>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</si>
  <si>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</si>
  <si>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</si>
  <si>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</si>
  <si>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</si>
  <si>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</si>
  <si>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</si>
  <si>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</si>
  <si>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</si>
  <si>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</si>
  <si>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</si>
  <si>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</si>
  <si>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</si>
  <si>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</si>
  <si>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</si>
  <si>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</si>
  <si>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</si>
  <si>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</si>
  <si>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</si>
  <si>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</si>
  <si>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</si>
  <si>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</si>
  <si>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</si>
  <si>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</si>
  <si>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</si>
  <si>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</si>
  <si>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</si>
  <si>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</si>
  <si>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</si>
  <si>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</si>
  <si>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</si>
  <si>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</si>
  <si>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</si>
  <si>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</si>
  <si>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</si>
  <si>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</si>
  <si>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</si>
  <si>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</si>
  <si>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</si>
  <si>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</si>
  <si>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</si>
  <si>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</si>
  <si>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</si>
  <si>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</si>
  <si>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</si>
  <si>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</si>
  <si>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</si>
  <si>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</si>
  <si>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</si>
  <si>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</si>
  <si>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</si>
  <si>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</si>
  <si>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</si>
  <si>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</si>
  <si>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</si>
  <si>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</si>
  <si>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</si>
  <si>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</si>
  <si>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</si>
  <si>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</si>
  <si>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</si>
  <si>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</si>
  <si>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</si>
  <si>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</si>
  <si>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</si>
  <si>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</si>
  <si>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</si>
  <si>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</si>
  <si>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</si>
  <si>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</si>
  <si>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</si>
  <si>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</si>
  <si>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</si>
  <si>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</si>
  <si>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</si>
  <si>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</si>
  <si>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</si>
  <si>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</si>
  <si>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</si>
  <si>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</si>
  <si>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</si>
  <si>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</si>
  <si>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</si>
  <si>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</si>
  <si>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</si>
  <si>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</si>
  <si>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</si>
  <si>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</si>
  <si>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</si>
  <si>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</si>
  <si>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</si>
  <si>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</si>
  <si>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</si>
  <si>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</si>
  <si>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</si>
  <si>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</si>
  <si>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</si>
  <si>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</si>
  <si>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</si>
  <si>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</si>
  <si>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</si>
  <si>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</si>
  <si>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</si>
  <si>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</si>
  <si>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</si>
  <si>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</si>
  <si>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</si>
  <si>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</si>
  <si>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</si>
  <si>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</si>
  <si>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</si>
  <si>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</si>
  <si>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</si>
  <si>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</si>
  <si>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</si>
  <si>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</si>
  <si>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</si>
  <si>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</si>
  <si>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</si>
  <si>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</si>
  <si>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</si>
  <si>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</si>
  <si>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</si>
  <si>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</si>
  <si>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</si>
  <si>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</si>
  <si>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</si>
  <si>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</si>
  <si>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</si>
  <si>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</si>
  <si>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</si>
  <si>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</si>
  <si>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</si>
  <si>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</si>
  <si>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</si>
  <si>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</si>
  <si>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</si>
  <si>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</si>
  <si>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</si>
  <si>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</si>
  <si>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</si>
  <si>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</si>
  <si>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</si>
  <si>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</si>
  <si>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</si>
  <si>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</si>
  <si>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</si>
  <si>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</si>
  <si>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</si>
  <si>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</si>
  <si>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</si>
  <si>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</si>
  <si>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</si>
  <si>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</si>
  <si>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</si>
  <si>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</si>
  <si>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</si>
  <si>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</si>
  <si>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</si>
  <si>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</si>
  <si>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</si>
  <si>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</si>
  <si>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</si>
  <si>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</si>
  <si>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</si>
  <si>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</si>
  <si>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</si>
  <si>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</si>
  <si>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</si>
  <si>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</si>
  <si>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</si>
  <si>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</si>
  <si>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</si>
  <si>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</si>
  <si>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</si>
  <si>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</si>
  <si>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</si>
  <si>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</si>
  <si>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</si>
  <si>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</si>
  <si>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</si>
  <si>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</si>
  <si>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</si>
  <si>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</si>
  <si>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</si>
  <si>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</si>
  <si>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</si>
  <si>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</si>
  <si>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</si>
  <si>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</si>
  <si>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</si>
  <si>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</si>
  <si>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</si>
  <si>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</si>
  <si>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</si>
  <si>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</si>
  <si>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</si>
  <si>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</si>
  <si>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</si>
  <si>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</si>
  <si>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</si>
  <si>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</si>
  <si>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</si>
  <si>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</si>
  <si>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</si>
  <si>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</si>
  <si>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</si>
  <si>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</si>
  <si>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</si>
  <si>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</si>
  <si>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</si>
  <si>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</si>
  <si>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</si>
  <si>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</si>
  <si>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</si>
  <si>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</si>
  <si>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</si>
  <si>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</si>
  <si>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</si>
  <si>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</si>
  <si>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</si>
  <si>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</si>
  <si>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</si>
  <si>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</si>
  <si>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</si>
  <si>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</si>
  <si>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</si>
  <si>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</si>
  <si>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</si>
  <si>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</si>
  <si>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</si>
  <si>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</si>
  <si>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</si>
  <si>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</si>
  <si>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</si>
  <si>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</si>
  <si>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</si>
  <si>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</si>
  <si>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</si>
  <si>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</si>
  <si>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</si>
  <si>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</si>
  <si>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</si>
  <si>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</si>
  <si>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</si>
  <si>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</si>
  <si>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</si>
  <si>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</si>
  <si>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</si>
  <si>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</si>
  <si>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</si>
  <si>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</si>
  <si>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</si>
  <si>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</si>
  <si>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</si>
  <si>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</si>
  <si>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</si>
  <si>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</si>
  <si>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</si>
  <si>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</si>
  <si>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</si>
  <si>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</si>
  <si>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</si>
  <si>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</si>
  <si>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</si>
  <si>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</si>
  <si>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</si>
  <si>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</si>
  <si>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</si>
  <si>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</si>
  <si>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</si>
  <si>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</si>
  <si>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</si>
  <si>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</si>
  <si>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</si>
  <si>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</si>
  <si>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</si>
  <si>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</si>
  <si>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</si>
  <si>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</si>
  <si>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</si>
  <si>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</si>
  <si>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</si>
  <si>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</si>
  <si>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</si>
  <si>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</si>
  <si>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</si>
  <si>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</si>
  <si>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</si>
  <si>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</si>
  <si>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</si>
  <si>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</si>
  <si>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</si>
  <si>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</si>
  <si>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</si>
  <si>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</si>
  <si>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</si>
  <si>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</si>
  <si>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</si>
  <si>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</si>
  <si>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</si>
  <si>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</si>
  <si>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</si>
  <si>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</si>
  <si>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</si>
  <si>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</si>
  <si>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</si>
  <si>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</si>
  <si>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</si>
  <si>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</si>
  <si>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</si>
  <si>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</si>
  <si>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</si>
  <si>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</si>
  <si>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</si>
  <si>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</si>
  <si>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</si>
  <si>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</si>
  <si>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</si>
  <si>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</si>
  <si>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</si>
  <si>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</si>
  <si>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</si>
  <si>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</si>
  <si>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</si>
  <si>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</si>
  <si>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</si>
  <si>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</si>
  <si>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</si>
  <si>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</si>
  <si>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</si>
  <si>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</si>
  <si>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</si>
  <si>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</si>
  <si>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</si>
  <si>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</si>
  <si>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</si>
  <si>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</si>
  <si>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</si>
  <si>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</si>
  <si>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</si>
  <si>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</si>
  <si>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</si>
  <si>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</si>
  <si>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</si>
  <si>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</si>
  <si>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</si>
  <si>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</si>
  <si>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</si>
  <si>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</si>
  <si>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</si>
  <si>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</si>
  <si>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</si>
  <si>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</si>
  <si>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</si>
  <si>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</si>
  <si>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</si>
  <si>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</si>
  <si>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</si>
  <si>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</si>
  <si>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</si>
  <si>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</si>
  <si>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</si>
  <si>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</si>
  <si>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</si>
  <si>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</si>
  <si>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</si>
  <si>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</si>
  <si>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</si>
  <si>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</si>
  <si>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</si>
  <si>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</si>
  <si>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</si>
  <si>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</si>
  <si>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</si>
  <si>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</si>
  <si>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</si>
  <si>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</si>
  <si>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</si>
  <si>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</si>
  <si>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</si>
  <si>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</si>
  <si>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</si>
  <si>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</si>
  <si>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</si>
  <si>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</si>
  <si>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</si>
  <si>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</si>
  <si>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</si>
  <si>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</si>
  <si>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</si>
  <si>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</si>
  <si>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</si>
  <si>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</si>
  <si>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</si>
  <si>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</si>
  <si>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</si>
  <si>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</si>
  <si>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</si>
  <si>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</si>
  <si>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</si>
  <si>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</si>
  <si>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</si>
  <si>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</si>
  <si>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</si>
  <si>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</si>
  <si>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</si>
  <si>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</si>
  <si>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</si>
  <si>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</si>
  <si>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</si>
  <si>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</si>
  <si>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</si>
  <si>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</si>
  <si>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</si>
  <si>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</si>
  <si>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</si>
  <si>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</si>
  <si>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</si>
  <si>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</si>
  <si>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</si>
  <si>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</si>
  <si>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</si>
  <si>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</si>
  <si>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</si>
  <si>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</si>
  <si>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</si>
  <si>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</si>
  <si>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</si>
  <si>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</si>
  <si>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</si>
  <si>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</si>
  <si>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</si>
  <si>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</si>
  <si>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</si>
  <si>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</si>
  <si>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</si>
  <si>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</si>
  <si>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</si>
  <si>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</si>
  <si>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</si>
  <si>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</si>
  <si>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</si>
  <si>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</si>
  <si>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</si>
  <si>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</si>
  <si>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</si>
  <si>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</si>
  <si>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</si>
  <si>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</si>
  <si>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</si>
  <si>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</si>
  <si>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</si>
  <si>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</si>
  <si>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</si>
  <si>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</si>
  <si>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</si>
  <si>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</si>
  <si>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</si>
  <si>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</si>
  <si>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</si>
  <si>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</si>
  <si>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</si>
  <si>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</si>
  <si>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</si>
  <si>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</si>
  <si>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</si>
  <si>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</si>
  <si>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</si>
  <si>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</si>
  <si>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</si>
  <si>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</si>
  <si>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</si>
  <si>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</si>
  <si>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</si>
  <si>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</si>
  <si>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</si>
  <si>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</si>
  <si>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</si>
  <si>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</si>
  <si>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</si>
  <si>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</si>
  <si>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</si>
  <si>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</si>
  <si>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</si>
  <si>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</si>
  <si>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</si>
  <si>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</si>
  <si>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</si>
  <si>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</si>
  <si>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</si>
  <si>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</si>
  <si>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</si>
  <si>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</si>
  <si>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</si>
  <si>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</si>
  <si>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</si>
  <si>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</si>
  <si>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</si>
  <si>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</si>
  <si>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</si>
  <si>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</si>
  <si>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</si>
  <si>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</si>
  <si>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</si>
  <si>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</si>
  <si>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</si>
  <si>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</si>
  <si>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</si>
  <si>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</si>
  <si>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</si>
  <si>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</si>
  <si>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</si>
  <si>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</si>
  <si>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</si>
  <si>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</si>
  <si>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</si>
  <si>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</si>
  <si>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</si>
  <si>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</si>
  <si>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</si>
  <si>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</si>
  <si>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</si>
  <si>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</si>
  <si>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</si>
  <si>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</si>
  <si>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</si>
  <si>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</si>
  <si>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</si>
  <si>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</si>
  <si>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</si>
  <si>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</si>
  <si>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</si>
  <si>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</si>
  <si>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</si>
  <si>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</si>
  <si>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</si>
  <si>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</si>
  <si>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</si>
  <si>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</si>
  <si>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</si>
  <si>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</si>
  <si>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</si>
  <si>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</si>
  <si>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</si>
  <si>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</si>
  <si>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</si>
  <si>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</si>
  <si>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</si>
  <si>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</si>
  <si>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</si>
  <si>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</si>
  <si>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</si>
  <si>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</si>
  <si>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</si>
  <si>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</si>
  <si>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</si>
  <si>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</si>
  <si>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</si>
  <si>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</si>
  <si>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</si>
  <si>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</si>
  <si>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</si>
  <si>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</si>
  <si>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</si>
  <si>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</si>
  <si>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</si>
  <si>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</si>
  <si>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</si>
  <si>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</si>
  <si>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</si>
  <si>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</si>
  <si>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</si>
  <si>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</si>
  <si>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</si>
  <si>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</si>
  <si>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</si>
  <si>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</si>
  <si>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</si>
  <si>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</si>
  <si>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</si>
  <si>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</si>
  <si>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</si>
  <si>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</si>
  <si>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</si>
  <si>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</si>
  <si>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</si>
  <si>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</si>
  <si>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</si>
  <si>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</si>
  <si>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</si>
  <si>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</si>
  <si>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</si>
  <si>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</si>
  <si>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</si>
  <si>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</si>
  <si>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</si>
  <si>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</si>
  <si>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</si>
  <si>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</si>
  <si>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</si>
  <si>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</si>
  <si>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</si>
  <si>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</si>
  <si>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</si>
  <si>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</si>
  <si>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</si>
  <si>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</si>
  <si>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</si>
  <si>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</si>
  <si>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</si>
  <si>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</si>
  <si>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</si>
  <si>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</si>
  <si>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</si>
  <si>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</si>
  <si>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</si>
  <si>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</si>
  <si>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</si>
  <si>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</si>
  <si>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</si>
  <si>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</si>
  <si>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</si>
  <si>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</si>
  <si>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</si>
  <si>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</si>
  <si>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</si>
  <si>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</si>
  <si>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</si>
  <si>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</si>
  <si>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</si>
  <si>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</si>
  <si>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</si>
  <si>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</si>
  <si>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</si>
  <si>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</si>
  <si>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</si>
  <si>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</si>
  <si>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</si>
  <si>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</si>
  <si>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</si>
  <si>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</si>
  <si>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</si>
  <si>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</si>
  <si>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</si>
  <si>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</si>
  <si>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</si>
  <si>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</si>
  <si>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</si>
  <si>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</si>
  <si>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</si>
  <si>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</si>
  <si>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</si>
  <si>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</si>
  <si>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</si>
  <si>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</si>
  <si>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</si>
  <si>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</si>
  <si>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</si>
  <si>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</si>
  <si>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</si>
  <si>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</si>
  <si>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</si>
  <si>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</si>
  <si>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</si>
  <si>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</si>
  <si>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</si>
  <si>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</si>
  <si>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</si>
  <si>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</si>
  <si>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</si>
  <si>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</si>
  <si>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</si>
  <si>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</si>
  <si>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</si>
  <si>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</si>
  <si>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</si>
  <si>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</si>
  <si>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</si>
  <si>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</si>
  <si>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</si>
  <si>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</si>
  <si>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</si>
  <si>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</si>
  <si>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</si>
  <si>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</si>
  <si>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</si>
  <si>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</si>
  <si>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</si>
  <si>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</si>
  <si>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</si>
  <si>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</si>
  <si>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</si>
  <si>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</si>
  <si>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</si>
  <si>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</si>
  <si>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</si>
  <si>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</si>
  <si>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</si>
  <si>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</si>
  <si>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</si>
  <si>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</si>
  <si>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</si>
  <si>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</si>
  <si>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</si>
  <si>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</si>
  <si>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</si>
  <si>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</si>
  <si>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</si>
  <si>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</si>
  <si>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</si>
  <si>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</si>
  <si>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</si>
  <si>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</si>
  <si>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</si>
  <si>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</si>
  <si>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</si>
  <si>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</si>
  <si>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</si>
  <si>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</si>
  <si>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</si>
  <si>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</si>
  <si>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</si>
  <si>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</si>
  <si>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</si>
  <si>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</si>
  <si>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</si>
  <si>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</si>
  <si>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</si>
  <si>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</si>
  <si>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</si>
  <si>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</si>
  <si>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</si>
  <si>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</si>
  <si>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</si>
  <si>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</si>
  <si>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</si>
  <si>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</si>
  <si>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</si>
  <si>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</si>
  <si>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</si>
  <si>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</si>
  <si>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</si>
  <si>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</si>
  <si>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</si>
  <si>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</si>
  <si>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</si>
  <si>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</si>
  <si>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</si>
  <si>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</si>
  <si>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</si>
  <si>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</si>
  <si>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</si>
  <si>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</si>
  <si>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</si>
  <si>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</si>
  <si>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</si>
  <si>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</si>
  <si>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</si>
  <si>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</si>
  <si>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</si>
  <si>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</si>
  <si>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</si>
  <si>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</si>
  <si>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</si>
  <si>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</si>
  <si>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</si>
  <si>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</si>
  <si>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</si>
  <si>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</si>
  <si>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</si>
  <si>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</si>
  <si>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</si>
  <si>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</si>
  <si>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</si>
  <si>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</si>
  <si>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</si>
  <si>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</si>
  <si>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</si>
  <si>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</si>
  <si>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</si>
  <si>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</si>
  <si>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</si>
  <si>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</si>
  <si>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</si>
  <si>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</si>
  <si>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</si>
  <si>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</si>
  <si>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</si>
  <si>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</si>
  <si>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</si>
  <si>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</si>
  <si>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</si>
  <si>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</si>
  <si>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</si>
  <si>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</si>
  <si>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</si>
  <si>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</si>
  <si>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</si>
  <si>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</si>
  <si>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</si>
  <si>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</si>
  <si>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</si>
  <si>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</si>
  <si>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</si>
  <si>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</si>
  <si>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</si>
  <si>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</si>
  <si>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</si>
  <si>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</si>
  <si>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</si>
  <si>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</si>
  <si>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</si>
  <si>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</si>
  <si>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</si>
  <si>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</si>
  <si>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</si>
  <si>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</si>
  <si>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</si>
  <si>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</si>
  <si>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</si>
  <si>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</si>
  <si>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</si>
  <si>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</si>
  <si>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</si>
  <si>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</si>
  <si>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</si>
  <si>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</si>
  <si>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</si>
  <si>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</si>
  <si>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</si>
  <si>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</si>
  <si>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</si>
  <si>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</si>
  <si>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</si>
  <si>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</si>
  <si>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</si>
  <si>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</si>
  <si>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</si>
  <si>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</si>
  <si>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</si>
  <si>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</si>
  <si>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</si>
  <si>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</si>
  <si>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</si>
  <si>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</si>
  <si>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</si>
  <si>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</si>
  <si>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</si>
  <si>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</si>
  <si>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</si>
  <si>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</si>
  <si>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</si>
  <si>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</si>
  <si>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</si>
  <si>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</si>
  <si>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</si>
  <si>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</si>
  <si>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</si>
  <si>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</si>
  <si>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</si>
  <si>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</si>
  <si>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</si>
  <si>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</si>
  <si>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</si>
  <si>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</si>
  <si>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</si>
  <si>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</si>
  <si>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</si>
  <si>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</si>
  <si>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</si>
  <si>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</si>
  <si>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</si>
  <si>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</si>
  <si>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</si>
  <si>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</si>
  <si>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</si>
  <si>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</si>
  <si>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</si>
  <si>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</si>
  <si>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</si>
  <si>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</si>
  <si>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</si>
  <si>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</si>
  <si>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</si>
  <si>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</si>
  <si>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</si>
  <si>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</si>
  <si>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</si>
  <si>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</si>
  <si>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</si>
  <si>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</si>
  <si>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</si>
  <si>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</si>
  <si>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</si>
  <si>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</si>
  <si>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</si>
  <si>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</si>
  <si>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</si>
  <si>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</si>
  <si>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</si>
  <si>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</si>
  <si>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</si>
  <si>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</si>
  <si>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</si>
  <si>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</si>
  <si>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</si>
  <si>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</si>
  <si>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</si>
  <si>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</si>
  <si>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</si>
  <si>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</si>
  <si>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</si>
  <si>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</si>
  <si>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</si>
  <si>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</si>
  <si>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</si>
  <si>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</si>
  <si>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</si>
  <si>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</si>
  <si>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</si>
  <si>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</si>
  <si>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</si>
  <si>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</si>
  <si>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</si>
  <si>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</si>
  <si>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</si>
  <si>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</si>
  <si>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</si>
  <si>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</si>
  <si>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</si>
  <si>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</si>
  <si>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</si>
  <si>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</si>
  <si>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</si>
  <si>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</si>
  <si>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</si>
  <si>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</si>
  <si>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</si>
  <si>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</si>
  <si>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</si>
  <si>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</si>
  <si>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</si>
  <si>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</si>
  <si>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</si>
  <si>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</si>
  <si>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</si>
  <si>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</si>
  <si>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</si>
  <si>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</si>
  <si>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</si>
  <si>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</si>
  <si>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</si>
  <si>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</si>
  <si>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</si>
  <si>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</si>
  <si>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</si>
  <si>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</si>
  <si>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</si>
  <si>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</si>
  <si>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</si>
  <si>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</si>
  <si>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</si>
  <si>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</si>
  <si>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</si>
  <si>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</si>
  <si>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</si>
  <si>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</si>
  <si>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</si>
  <si>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</si>
  <si>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</si>
  <si>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</si>
  <si>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</si>
  <si>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</si>
  <si>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</si>
  <si>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</si>
  <si>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</si>
  <si>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</si>
  <si>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</si>
  <si>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</si>
  <si>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</si>
  <si>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</si>
  <si>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</si>
  <si>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</si>
  <si>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</si>
  <si>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</si>
  <si>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</si>
  <si>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</si>
  <si>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</si>
  <si>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</si>
  <si>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</si>
  <si>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</si>
  <si>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</si>
  <si>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</si>
  <si>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</si>
  <si>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</si>
  <si>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</si>
  <si>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</si>
  <si>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</si>
  <si>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</si>
  <si>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</si>
  <si>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</si>
  <si>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</si>
  <si>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</si>
  <si>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</si>
  <si>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</si>
  <si>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</si>
  <si>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</si>
  <si>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</si>
  <si>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</si>
  <si>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</si>
  <si>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</si>
  <si>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</si>
  <si>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</si>
  <si>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</si>
  <si>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</si>
  <si>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</si>
  <si>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</si>
  <si>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</si>
  <si>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</si>
  <si>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</si>
  <si>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</si>
  <si>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</si>
  <si>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</si>
  <si>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</si>
  <si>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</si>
  <si>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</si>
  <si>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</si>
  <si>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</si>
  <si>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</si>
  <si>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</si>
  <si>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</si>
  <si>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</si>
  <si>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</si>
  <si>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</si>
  <si>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</si>
  <si>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</si>
  <si>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</si>
  <si>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</si>
  <si>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</si>
  <si>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</si>
  <si>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</si>
  <si>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</si>
  <si>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</si>
  <si>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</si>
  <si>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</si>
  <si>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</si>
  <si>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</si>
  <si>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</si>
  <si>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</si>
  <si>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</si>
  <si>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</si>
  <si>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</si>
  <si>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</si>
  <si>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</si>
  <si>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</si>
  <si>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</si>
  <si>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</si>
  <si>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</si>
  <si>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</si>
  <si>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</si>
  <si>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</si>
  <si>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</si>
  <si>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</si>
  <si>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</si>
  <si>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</si>
  <si>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</si>
  <si>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</si>
  <si>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</si>
  <si>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</si>
  <si>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</si>
  <si>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</si>
  <si>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</si>
  <si>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</si>
  <si>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</si>
  <si>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</si>
  <si>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</si>
  <si>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</si>
  <si>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</si>
  <si>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</si>
  <si>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</si>
  <si>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</si>
  <si>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</si>
  <si>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</si>
  <si>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</si>
  <si>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</si>
  <si>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</si>
  <si>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</si>
  <si>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</si>
  <si>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</si>
  <si>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</si>
  <si>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</si>
  <si>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</si>
  <si>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</si>
  <si>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</si>
  <si>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</si>
  <si>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</si>
  <si>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</si>
  <si>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</si>
  <si>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</si>
  <si>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</si>
  <si>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</si>
  <si>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</si>
  <si>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</si>
  <si>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</si>
  <si>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</si>
  <si>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</si>
  <si>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</si>
  <si>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</si>
  <si>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</si>
  <si>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</si>
  <si>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</si>
  <si>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</si>
  <si>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</si>
  <si>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</si>
  <si>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</si>
  <si>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</si>
  <si>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</si>
  <si>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</si>
  <si>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</si>
  <si>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</si>
  <si>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</si>
  <si>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</si>
  <si>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</si>
  <si>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</si>
  <si>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</si>
  <si>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</si>
  <si>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</si>
  <si>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</si>
  <si>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</si>
  <si>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</si>
  <si>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</si>
  <si>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</si>
  <si>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</si>
  <si>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</si>
  <si>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</si>
  <si>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</si>
  <si>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</si>
  <si>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</si>
  <si>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</si>
  <si>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</si>
  <si>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</si>
  <si>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</si>
  <si>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</si>
  <si>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</si>
  <si>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</si>
  <si>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</si>
  <si>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</si>
  <si>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</si>
  <si>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</si>
  <si>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</si>
  <si>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</si>
  <si>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</si>
  <si>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</si>
  <si>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</si>
  <si>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</si>
  <si>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</si>
  <si>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</si>
  <si>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</si>
  <si>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</si>
  <si>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</si>
  <si>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</si>
  <si>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</si>
  <si>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</si>
  <si>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</si>
  <si>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</si>
  <si>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</si>
  <si>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</si>
  <si>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</si>
  <si>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</si>
  <si>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</si>
  <si>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</si>
  <si>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</si>
  <si>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</si>
  <si>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</si>
  <si>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</si>
  <si>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</si>
  <si>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</si>
  <si>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</si>
  <si>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</si>
  <si>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</si>
  <si>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</si>
  <si>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</si>
  <si>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</si>
  <si>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</si>
  <si>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</si>
  <si>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</si>
  <si>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</si>
  <si>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</si>
  <si>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</si>
  <si>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</si>
  <si>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</si>
  <si>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</si>
  <si>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</si>
  <si>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</si>
  <si>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</si>
  <si>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</si>
  <si>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</si>
  <si>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</si>
  <si>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</si>
  <si>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</si>
  <si>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</si>
  <si>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</si>
  <si>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</si>
  <si>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</si>
  <si>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</si>
  <si>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</si>
  <si>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</si>
  <si>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</si>
  <si>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</si>
  <si>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</si>
  <si>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</si>
  <si>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</si>
  <si>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</si>
  <si>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</si>
  <si>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</si>
  <si>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</si>
  <si>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</si>
  <si>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</si>
  <si>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</si>
  <si>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</si>
  <si>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</si>
  <si>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</si>
  <si>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</si>
  <si>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</si>
  <si>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</si>
  <si>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</si>
  <si>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</si>
  <si>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</si>
  <si>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</si>
  <si>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</si>
  <si>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</si>
  <si>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</si>
  <si>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</si>
  <si>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</si>
  <si>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</si>
  <si>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</si>
  <si>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</si>
  <si>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</si>
  <si>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</si>
  <si>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</si>
  <si>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</si>
  <si>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</si>
  <si>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</si>
  <si>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</si>
  <si>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</si>
  <si>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</si>
  <si>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</si>
  <si>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</si>
  <si>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</si>
  <si>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</si>
  <si>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</si>
  <si>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</si>
  <si>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</si>
  <si>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</si>
  <si>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</si>
  <si>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</si>
  <si>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</si>
  <si>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</si>
  <si>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</si>
  <si>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</si>
  <si>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</si>
  <si>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</si>
  <si>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</si>
  <si>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</si>
  <si>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</si>
  <si>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</si>
  <si>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</si>
  <si>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</si>
  <si>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</si>
  <si>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</si>
  <si>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</si>
  <si>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</si>
  <si>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</si>
  <si>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</si>
  <si>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</si>
  <si>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</si>
  <si>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</si>
  <si>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</si>
  <si>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</si>
  <si>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</si>
  <si>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</si>
  <si>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</si>
  <si>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</si>
  <si>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</si>
  <si>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</si>
  <si>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</si>
  <si>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</si>
  <si>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</si>
  <si>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</si>
  <si>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</si>
  <si>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</si>
  <si>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</si>
  <si>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</si>
  <si>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</si>
  <si>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</si>
  <si>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</si>
  <si>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</si>
  <si>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</si>
  <si>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</si>
  <si>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</si>
  <si>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</si>
  <si>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</si>
  <si>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</si>
  <si>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</si>
  <si>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</si>
  <si>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</si>
  <si>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</si>
  <si>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</si>
  <si>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</si>
  <si>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</si>
  <si>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</si>
  <si>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</si>
  <si>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</si>
  <si>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</si>
  <si>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</si>
  <si>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</si>
  <si>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</si>
  <si>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</si>
  <si>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</si>
  <si>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</si>
  <si>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</si>
  <si>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</si>
  <si>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</si>
  <si>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</si>
  <si>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</si>
  <si>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</si>
  <si>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</si>
  <si>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</si>
  <si>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</si>
  <si>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</si>
  <si>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</si>
  <si>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</si>
  <si>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</si>
  <si>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</si>
  <si>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</si>
  <si>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</si>
  <si>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</si>
  <si>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</si>
  <si>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</si>
  <si>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</si>
  <si>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</si>
  <si>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</si>
  <si>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</si>
  <si>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</si>
  <si>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</si>
  <si>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</si>
  <si>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</si>
  <si>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</si>
  <si>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</si>
  <si>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</si>
  <si>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</si>
  <si>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</si>
  <si>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</si>
  <si>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</si>
  <si>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</si>
  <si>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</si>
  <si>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</si>
  <si>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</si>
  <si>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</si>
  <si>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</si>
  <si>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</si>
  <si>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</si>
  <si>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</si>
  <si>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</si>
  <si>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</si>
  <si>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</si>
  <si>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</si>
  <si>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</si>
  <si>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</si>
  <si>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</si>
  <si>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</si>
  <si>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</si>
  <si>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</si>
  <si>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</si>
  <si>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</si>
  <si>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</si>
  <si>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</si>
  <si>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</si>
  <si>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</si>
  <si>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</si>
  <si>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</si>
  <si>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</si>
  <si>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</si>
  <si>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</si>
  <si>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</si>
  <si>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</si>
  <si>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</si>
  <si>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</si>
  <si>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</si>
  <si>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</si>
  <si>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</si>
  <si>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</si>
  <si>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</si>
  <si>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</si>
  <si>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</si>
  <si>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</si>
  <si>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</si>
  <si>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</si>
  <si>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</si>
  <si>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</si>
  <si>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</si>
  <si>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</si>
  <si>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</si>
  <si>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</si>
  <si>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</si>
  <si>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</si>
  <si>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</si>
  <si>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</si>
  <si>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</si>
  <si>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</si>
  <si>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</si>
  <si>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</si>
  <si>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</si>
  <si>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</si>
  <si>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</si>
  <si>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</si>
  <si>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</si>
  <si>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</si>
  <si>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</si>
  <si>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</si>
  <si>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</si>
  <si>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</si>
  <si>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</si>
  <si>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</si>
  <si>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</si>
  <si>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</si>
  <si>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</si>
  <si>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</si>
  <si>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</si>
  <si>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</si>
  <si>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</si>
  <si>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</si>
  <si>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</si>
  <si>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</si>
  <si>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</si>
  <si>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</si>
  <si>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</si>
  <si>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</si>
  <si>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</si>
  <si>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</si>
  <si>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</si>
  <si>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</si>
  <si>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</si>
  <si>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</si>
  <si>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</si>
  <si>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</si>
  <si>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</si>
  <si>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</si>
  <si>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</si>
  <si>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</si>
  <si>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</si>
  <si>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</si>
  <si>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</si>
  <si>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</si>
  <si>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</si>
  <si>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</si>
  <si>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</si>
  <si>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</si>
  <si>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</si>
  <si>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</si>
  <si>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</si>
  <si>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</si>
  <si>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</si>
  <si>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</si>
  <si>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</si>
  <si>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</si>
  <si>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</si>
  <si>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</si>
  <si>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</si>
  <si>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</si>
  <si>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</si>
  <si>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</si>
  <si>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</si>
  <si>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</si>
  <si>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</si>
  <si>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</si>
  <si>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</si>
  <si>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</si>
  <si>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</si>
  <si>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</si>
  <si>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</si>
  <si>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</si>
  <si>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</si>
  <si>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</si>
  <si>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</si>
  <si>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</si>
  <si>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</si>
  <si>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</si>
  <si>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</si>
  <si>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</si>
  <si>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</si>
  <si>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</si>
  <si>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</si>
  <si>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</si>
  <si>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</si>
  <si>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</si>
  <si>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</si>
  <si>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</si>
  <si>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</si>
  <si>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</si>
  <si>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</si>
  <si>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</si>
  <si>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</si>
  <si>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</si>
  <si>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</si>
  <si>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</si>
  <si>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</si>
  <si>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</si>
  <si>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</si>
  <si>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</si>
  <si>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</si>
  <si>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</si>
  <si>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</si>
  <si>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</si>
  <si>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</si>
  <si>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</si>
  <si>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</si>
  <si>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</si>
  <si>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</si>
  <si>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</si>
  <si>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</si>
  <si>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</si>
  <si>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</si>
  <si>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</si>
  <si>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</si>
  <si>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</si>
  <si>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</si>
  <si>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</si>
  <si>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</si>
  <si>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</si>
  <si>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</si>
  <si>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</si>
  <si>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</si>
  <si>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</si>
  <si>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</si>
  <si>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</si>
  <si>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</si>
  <si>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</si>
  <si>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</si>
  <si>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</si>
  <si>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</si>
  <si>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</si>
  <si>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</si>
  <si>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</si>
  <si>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</si>
  <si>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</si>
  <si>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</si>
  <si>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</si>
  <si>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</si>
  <si>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</si>
  <si>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</si>
  <si>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</si>
  <si>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</si>
  <si>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</si>
  <si>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</si>
  <si>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</si>
  <si>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</si>
  <si>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</si>
  <si>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</si>
  <si>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</si>
  <si>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</si>
  <si>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</si>
  <si>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</si>
  <si>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</si>
  <si>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</si>
  <si>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</si>
  <si>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</si>
  <si>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</si>
  <si>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</si>
  <si>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</si>
  <si>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</si>
  <si>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</si>
  <si>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</si>
  <si>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</si>
  <si>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</si>
  <si>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</si>
  <si>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</si>
  <si>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</si>
  <si>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</si>
  <si>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</si>
  <si>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</si>
  <si>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</si>
  <si>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</si>
  <si>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</si>
  <si>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</si>
  <si>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</si>
  <si>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</si>
  <si>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</si>
  <si>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</si>
  <si>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</si>
  <si>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</si>
  <si>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</si>
  <si>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</si>
  <si>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</si>
  <si>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</si>
  <si>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</si>
  <si>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</si>
  <si>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</si>
  <si>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</si>
  <si>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</si>
  <si>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</si>
  <si>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</si>
  <si>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</si>
  <si>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</si>
  <si>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</si>
  <si>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</si>
  <si>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</si>
  <si>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</si>
  <si>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</si>
  <si>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</si>
  <si>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</si>
  <si>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</si>
  <si>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</si>
  <si>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</si>
  <si>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</si>
  <si>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</si>
  <si>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</si>
  <si>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</si>
  <si>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</si>
  <si>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</si>
  <si>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</si>
  <si>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</si>
  <si>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</si>
  <si>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</si>
  <si>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</si>
  <si>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</si>
  <si>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</si>
  <si>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</si>
  <si>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</si>
  <si>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</si>
  <si>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</si>
  <si>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</si>
  <si>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</si>
  <si>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</si>
  <si>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</si>
  <si>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</si>
  <si>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</si>
  <si>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</si>
  <si>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</si>
  <si>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</si>
  <si>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</si>
  <si>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</si>
  <si>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</si>
  <si>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</si>
  <si>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</si>
  <si>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</si>
  <si>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</si>
  <si>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</si>
  <si>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</si>
  <si>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</si>
  <si>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</si>
  <si>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</si>
  <si>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</si>
  <si>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</si>
  <si>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</si>
  <si>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</si>
  <si>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</si>
  <si>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</si>
  <si>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</si>
  <si>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</si>
  <si>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</si>
  <si>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</si>
  <si>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</si>
  <si>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</si>
  <si>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</si>
  <si>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</si>
  <si>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</si>
  <si>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</si>
  <si>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</si>
  <si>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</si>
  <si>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</si>
  <si>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</si>
  <si>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</si>
  <si>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</si>
  <si>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</si>
  <si>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</si>
  <si>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</si>
  <si>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</si>
  <si>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</si>
  <si>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</si>
  <si>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</si>
  <si>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</si>
  <si>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</si>
  <si>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</si>
  <si>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</si>
  <si>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</si>
  <si>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</si>
  <si>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</si>
  <si>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</si>
  <si>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</si>
  <si>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</si>
  <si>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</si>
  <si>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</si>
  <si>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</si>
  <si>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</si>
  <si>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</si>
  <si>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</si>
  <si>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</si>
  <si>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</si>
  <si>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</si>
  <si>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</si>
  <si>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</si>
  <si>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</si>
  <si>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</si>
  <si>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</si>
  <si>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</si>
  <si>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</si>
  <si>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</si>
  <si>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</si>
  <si>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</si>
  <si>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</si>
  <si>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</si>
  <si>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</si>
  <si>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</si>
  <si>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</si>
  <si>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</si>
  <si>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</si>
  <si>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</si>
  <si>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</si>
  <si>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</si>
  <si>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</si>
  <si>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</si>
  <si>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</si>
  <si>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</si>
  <si>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</si>
  <si>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</si>
  <si>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</si>
  <si>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</si>
  <si>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</si>
  <si>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</si>
  <si>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</si>
  <si>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</si>
  <si>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</si>
  <si>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</si>
  <si>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</si>
  <si>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</si>
  <si>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</si>
  <si>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</si>
  <si>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</si>
  <si>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</si>
  <si>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</si>
  <si>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</si>
  <si>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</si>
  <si>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</si>
  <si>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</si>
  <si>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</si>
  <si>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</si>
  <si>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</si>
  <si>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</si>
  <si>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</si>
  <si>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</si>
  <si>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</si>
  <si>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</si>
  <si>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</si>
  <si>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</si>
  <si>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</si>
  <si>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</si>
  <si>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</si>
  <si>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</si>
  <si>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</si>
  <si>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</si>
  <si>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</si>
  <si>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</si>
  <si>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</si>
  <si>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</si>
  <si>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</si>
  <si>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</si>
  <si>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</si>
  <si>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</si>
  <si>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</si>
  <si>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</si>
  <si>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</si>
  <si>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</si>
  <si>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</si>
  <si>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</si>
  <si>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</si>
  <si>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</si>
  <si>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</si>
  <si>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</si>
  <si>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</si>
  <si>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</si>
  <si>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</si>
  <si>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</si>
  <si>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</si>
  <si>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</si>
  <si>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</si>
  <si>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</si>
  <si>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</si>
  <si>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</si>
  <si>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</si>
  <si>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</si>
  <si>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</si>
  <si>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</si>
  <si>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</si>
  <si>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</si>
  <si>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</si>
  <si>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</si>
  <si>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</si>
  <si>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</si>
  <si>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</si>
  <si>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</si>
  <si>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</si>
  <si>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</si>
  <si>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</si>
  <si>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</si>
  <si>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</si>
  <si>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</si>
  <si>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</si>
  <si>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</si>
  <si>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</si>
  <si>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</si>
  <si>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</si>
  <si>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</si>
  <si>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</si>
  <si>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</si>
  <si>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</si>
  <si>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</si>
  <si>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</si>
  <si>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</si>
  <si>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</si>
  <si>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</si>
  <si>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</si>
  <si>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</si>
  <si>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</si>
  <si>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</si>
  <si>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</si>
  <si>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</si>
  <si>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</si>
  <si>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</si>
  <si>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</si>
  <si>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</si>
  <si>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</si>
  <si>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</si>
  <si>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</si>
  <si>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</si>
  <si>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</si>
  <si>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</si>
  <si>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</si>
  <si>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</si>
  <si>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</si>
  <si>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</si>
  <si>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</si>
  <si>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</si>
  <si>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</si>
  <si>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</si>
  <si>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</si>
  <si>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</si>
  <si>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</si>
  <si>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</si>
  <si>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</si>
  <si>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</si>
  <si>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</si>
  <si>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</si>
  <si>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</si>
  <si>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</si>
  <si>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</si>
  <si>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</si>
  <si>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</si>
  <si>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</si>
  <si>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</si>
  <si>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</si>
  <si>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</si>
  <si>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</si>
  <si>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</si>
  <si>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</si>
  <si>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</si>
  <si>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</si>
  <si>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</si>
  <si>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</si>
  <si>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</si>
  <si>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</si>
  <si>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</si>
  <si>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</si>
  <si>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</si>
  <si>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</si>
  <si>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</si>
  <si>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</si>
  <si>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</si>
  <si>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</si>
  <si>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</si>
  <si>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</si>
  <si>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</si>
  <si>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</si>
  <si>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</si>
  <si>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</si>
  <si>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</si>
  <si>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</si>
  <si>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</si>
  <si>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</si>
  <si>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</si>
  <si>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</si>
  <si>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</si>
  <si>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</si>
  <si>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</si>
  <si>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</si>
  <si>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</si>
  <si>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</si>
  <si>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</si>
  <si>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</si>
  <si>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</si>
  <si>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</si>
  <si>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</si>
  <si>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</si>
  <si>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</si>
  <si>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</si>
  <si>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</si>
  <si>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</si>
  <si>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</si>
  <si>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</si>
  <si>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</si>
  <si>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</si>
  <si>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</si>
  <si>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</si>
  <si>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</si>
  <si>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</si>
  <si>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</si>
  <si>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</si>
  <si>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</si>
  <si>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</si>
  <si>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</si>
  <si>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</si>
  <si>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</si>
  <si>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</si>
  <si>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</si>
  <si>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</si>
  <si>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</si>
  <si>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</si>
  <si>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</si>
  <si>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</si>
  <si>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</si>
  <si>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</si>
  <si>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</si>
  <si>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</si>
  <si>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</si>
  <si>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</si>
  <si>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</si>
  <si>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</si>
  <si>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</si>
  <si>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</si>
  <si>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</si>
  <si>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</si>
  <si>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</si>
  <si>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</si>
  <si>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</si>
  <si>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</si>
  <si>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</si>
  <si>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</si>
  <si>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</si>
  <si>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</si>
  <si>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</si>
  <si>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</si>
  <si>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</si>
  <si>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</si>
  <si>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</si>
  <si>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</si>
  <si>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</si>
  <si>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</si>
  <si>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</si>
  <si>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</si>
  <si>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</si>
  <si>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</si>
  <si>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</si>
  <si>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</si>
  <si>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</si>
  <si>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</si>
  <si>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</si>
  <si>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</si>
  <si>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</si>
  <si>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</si>
  <si>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</si>
  <si>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</si>
  <si>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</si>
  <si>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</si>
  <si>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</si>
  <si>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</si>
  <si>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</si>
  <si>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</si>
  <si>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</si>
  <si>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</si>
  <si>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</si>
  <si>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</si>
  <si>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</si>
  <si>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</si>
  <si>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</si>
  <si>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</si>
  <si>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</si>
  <si>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</si>
  <si>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</si>
  <si>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</si>
  <si>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</si>
  <si>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</si>
  <si>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</si>
  <si>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</si>
  <si>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</si>
  <si>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</si>
  <si>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</si>
  <si>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</si>
  <si>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</si>
  <si>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</si>
  <si>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</si>
  <si>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</si>
  <si>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</si>
  <si>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</si>
  <si>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</si>
  <si>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</si>
  <si>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</si>
  <si>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</si>
  <si>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</si>
  <si>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</si>
  <si>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</si>
  <si>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</si>
  <si>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</si>
  <si>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</si>
  <si>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</si>
  <si>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</si>
  <si>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</si>
  <si>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</si>
  <si>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</si>
  <si>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</si>
  <si>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</si>
  <si>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</si>
  <si>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</si>
  <si>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</si>
  <si>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</si>
  <si>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</si>
  <si>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</si>
  <si>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</si>
  <si>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</si>
  <si>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</si>
  <si>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</si>
  <si>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</si>
  <si>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</si>
  <si>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</si>
  <si>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</si>
  <si>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</si>
  <si>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</si>
  <si>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</si>
  <si>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</si>
  <si>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</si>
  <si>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</si>
  <si>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</si>
  <si>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</si>
  <si>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</si>
  <si>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</si>
  <si>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</si>
  <si>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</si>
  <si>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</si>
  <si>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</si>
  <si>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</si>
  <si>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</si>
  <si>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</si>
  <si>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</si>
  <si>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</si>
  <si>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</si>
  <si>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</si>
  <si>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</si>
  <si>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</si>
  <si>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</si>
  <si>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</si>
  <si>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</si>
  <si>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</si>
  <si>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</si>
  <si>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</si>
  <si>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</si>
  <si>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</si>
  <si>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</si>
  <si>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</si>
  <si>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</si>
  <si>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</si>
  <si>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</si>
  <si>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</si>
  <si>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</si>
  <si>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</si>
  <si>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</si>
  <si>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</si>
  <si>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</si>
  <si>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</si>
  <si>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</si>
  <si>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</si>
  <si>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</si>
  <si>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</si>
  <si>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</si>
  <si>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</si>
  <si>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</si>
  <si>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</si>
  <si>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</si>
  <si>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</si>
  <si>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</si>
  <si>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</si>
  <si>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</si>
  <si>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</si>
  <si>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</si>
  <si>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</si>
  <si>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</si>
  <si>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</si>
  <si>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</si>
  <si>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</si>
  <si>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</si>
  <si>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</si>
  <si>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</si>
  <si>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</si>
  <si>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</si>
  <si>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</si>
  <si>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</si>
  <si>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</si>
  <si>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</si>
  <si>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</si>
  <si>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</si>
  <si>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</si>
  <si>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</si>
  <si>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</si>
  <si>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</si>
  <si>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</si>
  <si>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</si>
  <si>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</si>
  <si>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</si>
  <si>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</si>
  <si>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</si>
  <si>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</si>
  <si>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</si>
  <si>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</si>
  <si>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</si>
  <si>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</si>
  <si>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</si>
  <si>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</si>
  <si>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</si>
  <si>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</si>
  <si>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</si>
  <si>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</si>
  <si>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</si>
  <si>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</si>
  <si>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</si>
  <si>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</si>
  <si>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</si>
  <si>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</si>
  <si>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</si>
  <si>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</si>
  <si>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</si>
  <si>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</si>
  <si>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</si>
  <si>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</si>
  <si>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</si>
  <si>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</si>
  <si>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</si>
  <si>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</si>
  <si>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</si>
  <si>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</si>
  <si>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</si>
  <si>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</si>
  <si>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</si>
  <si>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</si>
  <si>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</si>
  <si>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</si>
  <si>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</si>
  <si>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</si>
  <si>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</si>
  <si>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</si>
  <si>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</si>
  <si>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</si>
  <si>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</si>
  <si>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</si>
  <si>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</si>
  <si>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</si>
  <si>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</si>
  <si>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</si>
  <si>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</si>
  <si>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</si>
  <si>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</si>
  <si>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</si>
  <si>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</si>
  <si>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</si>
  <si>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</si>
  <si>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</si>
  <si>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</si>
  <si>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</si>
  <si>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</si>
  <si>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</si>
  <si>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</si>
  <si>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</si>
  <si>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</si>
  <si>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</si>
  <si>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</si>
  <si>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</si>
  <si>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</si>
  <si>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</si>
  <si>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</si>
  <si>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</si>
  <si>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</si>
  <si>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</si>
  <si>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</si>
  <si>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</si>
  <si>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</si>
  <si>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</si>
  <si>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</si>
  <si>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</si>
  <si>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</si>
  <si>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</si>
  <si>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</si>
  <si>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</si>
  <si>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</si>
  <si>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</si>
  <si>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</si>
  <si>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</si>
  <si>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</si>
  <si>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</si>
  <si>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</si>
  <si>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</si>
  <si>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</si>
  <si>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</si>
  <si>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</si>
  <si>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</si>
  <si>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</si>
  <si>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</si>
  <si>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</si>
  <si>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</si>
  <si>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</si>
  <si>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</si>
  <si>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</si>
  <si>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</si>
  <si>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</si>
  <si>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</si>
  <si>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</si>
  <si>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</si>
  <si>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</si>
  <si>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</si>
  <si>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</si>
  <si>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</si>
  <si>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</si>
  <si>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</si>
  <si>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</si>
  <si>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</si>
  <si>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</si>
  <si>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</si>
  <si>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</si>
  <si>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</si>
  <si>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</si>
  <si>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</si>
  <si>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</si>
  <si>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</si>
  <si>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</si>
  <si>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</si>
  <si>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</si>
  <si>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</si>
  <si>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</si>
  <si>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</si>
  <si>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</si>
  <si>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</si>
  <si>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</si>
  <si>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</si>
  <si>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</si>
  <si>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</si>
  <si>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</si>
  <si>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</si>
  <si>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</si>
  <si>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</si>
  <si>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</si>
  <si>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</si>
  <si>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</si>
  <si>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</si>
  <si>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</si>
  <si>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</si>
  <si>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</si>
  <si>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</si>
  <si>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</si>
  <si>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</si>
  <si>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</si>
  <si>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</si>
  <si>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</si>
  <si>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</si>
  <si>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</si>
  <si>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</si>
  <si>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</si>
  <si>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</si>
  <si>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</si>
  <si>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</si>
  <si>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</si>
  <si>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</si>
  <si>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</si>
  <si>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</si>
  <si>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</si>
  <si>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</si>
  <si>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</si>
  <si>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</si>
  <si>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</si>
  <si>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</si>
  <si>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</si>
  <si>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</si>
  <si>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</si>
  <si>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</si>
  <si>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</si>
  <si>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</si>
  <si>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</si>
  <si>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</si>
  <si>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</si>
  <si>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</si>
  <si>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</si>
  <si>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</si>
  <si>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</si>
  <si>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</si>
  <si>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</si>
  <si>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</si>
  <si>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</si>
  <si>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</si>
  <si>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</si>
  <si>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</si>
  <si>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</si>
  <si>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</si>
  <si>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</si>
  <si>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</si>
  <si>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</si>
  <si>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</si>
  <si>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</si>
  <si>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</si>
  <si>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</si>
  <si>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</si>
  <si>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</si>
  <si>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</si>
  <si>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</si>
  <si>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</si>
  <si>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</si>
  <si>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</si>
  <si>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</si>
  <si>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</si>
  <si>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</si>
  <si>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</si>
  <si>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</si>
  <si>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</si>
  <si>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</si>
  <si>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</si>
  <si>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</si>
  <si>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</si>
  <si>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</si>
  <si>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</si>
  <si>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</si>
  <si>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</si>
  <si>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</si>
  <si>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</si>
  <si>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</si>
  <si>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</si>
  <si>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</si>
  <si>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</si>
  <si>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</si>
  <si>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</si>
  <si>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</si>
  <si>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</si>
  <si>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</si>
  <si>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</si>
  <si>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</si>
  <si>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</si>
  <si>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</si>
  <si>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</si>
  <si>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</si>
  <si>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</si>
  <si>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</si>
  <si>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</si>
  <si>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</si>
  <si>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</si>
  <si>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</si>
  <si>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</si>
  <si>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</si>
  <si>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</si>
  <si>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</si>
  <si>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</si>
  <si>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</si>
  <si>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</si>
  <si>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</si>
  <si>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</si>
  <si>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</si>
  <si>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</si>
  <si>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</si>
  <si>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</si>
  <si>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</si>
  <si>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</si>
  <si>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</si>
  <si>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</si>
  <si>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</si>
  <si>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</si>
  <si>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</si>
  <si>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</si>
  <si>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</si>
  <si>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</si>
  <si>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</si>
  <si>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</si>
  <si>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</si>
  <si>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</si>
  <si>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</si>
  <si>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</si>
  <si>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</si>
  <si>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</si>
  <si>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</si>
  <si>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</si>
  <si>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</si>
  <si>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</si>
  <si>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</si>
  <si>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</si>
  <si>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</si>
  <si>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</si>
  <si>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</si>
  <si>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</si>
  <si>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</si>
  <si>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</si>
  <si>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</si>
  <si>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</si>
  <si>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</si>
  <si>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</si>
  <si>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</si>
  <si>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</si>
  <si>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</si>
  <si>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</si>
  <si>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</si>
  <si>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</si>
  <si>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</si>
  <si>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</si>
  <si>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</si>
  <si>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</si>
  <si>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</si>
  <si>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</si>
  <si>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</si>
  <si>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</si>
  <si>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</si>
  <si>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</si>
  <si>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</si>
  <si>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</si>
  <si>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</si>
  <si>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</si>
  <si>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</si>
  <si>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</si>
  <si>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</si>
  <si>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</si>
  <si>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</si>
  <si>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</si>
  <si>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</si>
  <si>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</si>
  <si>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</si>
  <si>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</si>
  <si>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</si>
  <si>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</si>
  <si>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</si>
  <si>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</si>
  <si>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</si>
  <si>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</si>
  <si>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</si>
  <si>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</si>
  <si>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</si>
  <si>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</si>
  <si>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</si>
  <si>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</si>
  <si>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</si>
  <si>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</si>
  <si>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</si>
  <si>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</si>
  <si>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</si>
  <si>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</si>
  <si>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</si>
  <si>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</si>
  <si>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</si>
  <si>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</si>
  <si>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</si>
  <si>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</si>
  <si>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</si>
  <si>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</si>
  <si>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</si>
  <si>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</si>
  <si>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</si>
  <si>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</si>
  <si>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</si>
  <si>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</si>
  <si>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</si>
  <si>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</si>
  <si>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</si>
  <si>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</si>
  <si>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</si>
  <si>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</si>
  <si>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</si>
  <si>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</si>
  <si>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</si>
  <si>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</si>
  <si>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</si>
  <si>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</si>
  <si>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</si>
  <si>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</si>
  <si>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</si>
  <si>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</si>
  <si>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</si>
  <si>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</si>
  <si>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</si>
  <si>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</si>
  <si>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</si>
  <si>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</si>
  <si>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</si>
  <si>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</si>
  <si>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</si>
  <si>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</si>
  <si>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</si>
  <si>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</si>
  <si>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</si>
  <si>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</si>
  <si>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</si>
  <si>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</si>
  <si>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</si>
  <si>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</si>
  <si>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</si>
  <si>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</si>
  <si>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</si>
  <si>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</si>
  <si>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</si>
  <si>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</si>
  <si>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</si>
  <si>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</si>
  <si>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</si>
  <si>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</si>
  <si>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</si>
  <si>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</si>
  <si>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</si>
  <si>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</si>
  <si>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</si>
  <si>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</si>
  <si>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</si>
  <si>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</si>
  <si>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</si>
  <si>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</si>
  <si>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</si>
  <si>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</si>
  <si>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</si>
  <si>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</si>
  <si>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</si>
  <si>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</si>
  <si>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</si>
  <si>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</si>
  <si>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</si>
  <si>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</si>
  <si>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</si>
  <si>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</si>
  <si>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</si>
  <si>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</si>
  <si>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</si>
  <si>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</si>
  <si>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</si>
  <si>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</si>
  <si>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</si>
  <si>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</si>
  <si>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</si>
  <si>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</si>
  <si>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</si>
  <si>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</si>
  <si>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</si>
  <si>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</si>
  <si>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</si>
  <si>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</si>
  <si>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</si>
  <si>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</si>
  <si>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</si>
  <si>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</si>
  <si>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</si>
  <si>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</si>
  <si>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</si>
  <si>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</si>
  <si>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</si>
  <si>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</si>
  <si>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</si>
  <si>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</si>
  <si>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</si>
  <si>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</si>
  <si>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</si>
  <si>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</si>
  <si>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</si>
  <si>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</si>
  <si>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</si>
  <si>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</si>
  <si>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</si>
  <si>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</si>
  <si>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</si>
  <si>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</si>
  <si>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</si>
  <si>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</si>
  <si>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</si>
  <si>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</si>
  <si>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</si>
  <si>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</si>
  <si>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</si>
  <si>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</si>
  <si>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</si>
  <si>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</si>
  <si>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</si>
  <si>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</si>
  <si>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</si>
  <si>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</si>
  <si>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</si>
  <si>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</si>
  <si>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</si>
  <si>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</si>
  <si>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</si>
  <si>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</si>
  <si>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</si>
  <si>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</si>
  <si>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</si>
  <si>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</si>
  <si>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</si>
  <si>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</si>
  <si>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</si>
  <si>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</si>
  <si>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</si>
  <si>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</si>
  <si>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</si>
  <si>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</si>
  <si>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</si>
  <si>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</si>
  <si>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</si>
  <si>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</si>
  <si>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</si>
  <si>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</si>
  <si>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</si>
  <si>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</si>
  <si>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</si>
  <si>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</si>
  <si>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</si>
  <si>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</si>
  <si>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</si>
  <si>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</si>
  <si>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</si>
  <si>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</si>
  <si>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</si>
  <si>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</si>
  <si>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</si>
  <si>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</si>
  <si>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</si>
  <si>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</si>
  <si>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</si>
  <si>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</si>
  <si>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</si>
  <si>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</si>
  <si>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</si>
  <si>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</si>
  <si>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</si>
  <si>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</si>
  <si>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</si>
  <si>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</si>
  <si>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</si>
  <si>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</si>
  <si>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</si>
  <si>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</si>
  <si>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</si>
  <si>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</si>
  <si>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</si>
  <si>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</si>
  <si>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</si>
  <si>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</si>
  <si>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</si>
  <si>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</si>
  <si>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</si>
  <si>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</si>
  <si>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</si>
  <si>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</si>
  <si>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</si>
  <si>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</si>
  <si>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</si>
  <si>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</si>
  <si>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</si>
  <si>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</si>
  <si>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</si>
  <si>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</si>
  <si>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</si>
  <si>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</si>
  <si>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</si>
  <si>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</si>
  <si>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</si>
  <si>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</si>
  <si>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</si>
  <si>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</si>
  <si>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</si>
  <si>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</si>
  <si>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</si>
  <si>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</si>
  <si>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</si>
  <si>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</si>
  <si>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</si>
  <si>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</si>
  <si>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</si>
  <si>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</si>
  <si>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</si>
  <si>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</si>
  <si>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</si>
  <si>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</si>
  <si>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</si>
  <si>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</si>
  <si>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</si>
  <si>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</si>
  <si>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</si>
  <si>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</si>
  <si>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</si>
  <si>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</si>
  <si>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</si>
  <si>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</si>
  <si>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</si>
  <si>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</si>
  <si>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</si>
  <si>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</si>
  <si>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</si>
  <si>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</si>
  <si>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</si>
  <si>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</si>
  <si>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</si>
  <si>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</si>
  <si>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</si>
  <si>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</si>
  <si>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</si>
  <si>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</si>
  <si>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</si>
  <si>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</si>
  <si>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</si>
  <si>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</si>
  <si>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</si>
  <si>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</si>
  <si>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</si>
  <si>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</si>
  <si>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</si>
  <si>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</si>
  <si>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</si>
  <si>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</si>
  <si>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</si>
  <si>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</si>
  <si>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</si>
  <si>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</si>
  <si>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</si>
  <si>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</si>
  <si>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</si>
  <si>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</si>
  <si>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</si>
  <si>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</si>
  <si>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</si>
  <si>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</si>
  <si>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</si>
  <si>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</si>
  <si>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</si>
  <si>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</si>
  <si>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</si>
  <si>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</si>
  <si>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</si>
  <si>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</si>
  <si>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</si>
  <si>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</si>
  <si>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</si>
  <si>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</si>
  <si>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</si>
  <si>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</si>
  <si>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</si>
  <si>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</si>
  <si>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</si>
  <si>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</si>
  <si>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</si>
  <si>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</si>
  <si>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</si>
  <si>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</si>
  <si>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</si>
  <si>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</si>
  <si>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</si>
  <si>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</si>
  <si>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</si>
  <si>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</si>
  <si>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</si>
  <si>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</si>
  <si>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</si>
  <si>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</si>
  <si>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</si>
  <si>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</si>
  <si>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</si>
  <si>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</si>
  <si>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</si>
  <si>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</si>
  <si>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</si>
  <si>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</si>
  <si>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</si>
  <si>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</si>
  <si>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</si>
  <si>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</si>
  <si>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</si>
  <si>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</si>
  <si>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</si>
  <si>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</si>
  <si>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</si>
  <si>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</si>
  <si>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</si>
  <si>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</si>
  <si>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</si>
  <si>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</si>
  <si>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</si>
  <si>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</si>
  <si>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</si>
  <si>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</si>
  <si>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</si>
  <si>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</si>
  <si>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</si>
  <si>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</si>
  <si>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</si>
  <si>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</si>
  <si>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</si>
  <si>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</si>
  <si>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</si>
  <si>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</si>
  <si>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</si>
  <si>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</si>
  <si>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</si>
  <si>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</si>
  <si>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</si>
  <si>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</si>
  <si>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</si>
  <si>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</si>
  <si>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</si>
  <si>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</si>
  <si>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</si>
  <si>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</si>
  <si>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</si>
  <si>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</si>
  <si>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</si>
  <si>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</si>
  <si>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</si>
  <si>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</si>
  <si>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</si>
  <si>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</si>
  <si>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</si>
  <si>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</si>
  <si>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</si>
  <si>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</si>
  <si>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</si>
  <si>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</si>
  <si>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</si>
  <si>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</si>
  <si>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</si>
  <si>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</si>
  <si>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</si>
  <si>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</si>
  <si>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</si>
  <si>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</si>
  <si>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</si>
  <si>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</si>
  <si>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</si>
  <si>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</si>
  <si>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</si>
  <si>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</si>
  <si>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</si>
  <si>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</si>
  <si>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</si>
  <si>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</si>
  <si>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</si>
  <si>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</si>
  <si>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</si>
  <si>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</si>
  <si>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</si>
  <si>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</si>
  <si>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</si>
  <si>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</si>
  <si>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</si>
  <si>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</si>
  <si>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</si>
  <si>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</si>
  <si>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</si>
  <si>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</si>
  <si>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</si>
  <si>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</si>
  <si>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</si>
  <si>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</si>
  <si>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</si>
  <si>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</si>
  <si>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</si>
  <si>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</si>
  <si>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</si>
  <si>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</si>
  <si>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</si>
  <si>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</si>
  <si>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</si>
  <si>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</si>
  <si>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</si>
  <si>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</si>
  <si>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</si>
  <si>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</si>
  <si>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</si>
  <si>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</si>
  <si>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</si>
  <si>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</si>
  <si>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</si>
  <si>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</si>
  <si>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</si>
  <si>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</si>
  <si>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</si>
  <si>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</si>
  <si>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</si>
  <si>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</si>
  <si>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</si>
  <si>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</si>
  <si>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</si>
  <si>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</si>
  <si>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</si>
  <si>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</si>
  <si>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</si>
  <si>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</si>
  <si>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</si>
  <si>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</si>
  <si>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</si>
  <si>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</si>
  <si>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</si>
  <si>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</si>
  <si>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</si>
  <si>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</si>
  <si>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</si>
  <si>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</si>
  <si>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</si>
  <si>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</si>
  <si>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</si>
  <si>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</si>
  <si>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</si>
  <si>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</si>
  <si>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</si>
  <si>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</si>
  <si>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</si>
  <si>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</si>
  <si>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</si>
  <si>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</si>
  <si>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</si>
  <si>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</si>
  <si>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</si>
  <si>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</si>
  <si>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</si>
  <si>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</si>
  <si>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</si>
  <si>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</si>
  <si>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</si>
  <si>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</si>
  <si>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</si>
  <si>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</si>
  <si>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</si>
  <si>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</si>
  <si>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</si>
  <si>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</si>
  <si>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</si>
  <si>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</si>
  <si>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</si>
  <si>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</si>
  <si>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</si>
  <si>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</si>
  <si>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</si>
  <si>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</si>
  <si>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</si>
  <si>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</si>
  <si>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</si>
  <si>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</si>
  <si>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</si>
  <si>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</si>
  <si>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</si>
  <si>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</si>
  <si>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</si>
  <si>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</si>
  <si>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</si>
  <si>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</si>
  <si>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</si>
  <si>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</si>
  <si>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</si>
  <si>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</si>
  <si>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</si>
  <si>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</si>
  <si>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</si>
  <si>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</si>
  <si>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</si>
  <si>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</si>
  <si>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</si>
  <si>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</si>
  <si>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</si>
  <si>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</si>
  <si>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</si>
  <si>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</si>
  <si>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</si>
  <si>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</si>
  <si>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</si>
  <si>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</si>
  <si>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</si>
  <si>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</si>
  <si>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</si>
  <si>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</si>
  <si>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</si>
  <si>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</si>
  <si>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</si>
  <si>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</si>
  <si>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</si>
  <si>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</si>
  <si>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</si>
  <si>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</si>
  <si>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</si>
  <si>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</si>
  <si>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</si>
  <si>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</si>
  <si>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</si>
  <si>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</si>
  <si>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</si>
  <si>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</si>
  <si>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</si>
  <si>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</si>
  <si>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</si>
  <si>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</si>
  <si>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</si>
  <si>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</si>
  <si>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</si>
  <si>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</si>
  <si>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</si>
  <si>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</si>
  <si>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</si>
  <si>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</si>
  <si>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</si>
  <si>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</si>
  <si>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</si>
  <si>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</si>
  <si>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</si>
  <si>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</si>
  <si>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</si>
  <si>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</si>
  <si>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</si>
  <si>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</si>
  <si>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</si>
  <si>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</si>
  <si>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</si>
  <si>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</si>
  <si>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</si>
  <si>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</si>
  <si>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</si>
  <si>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</si>
  <si>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</si>
  <si>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</si>
  <si>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</si>
  <si>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</si>
  <si>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</si>
  <si>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</si>
  <si>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</si>
  <si>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</si>
  <si>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</si>
  <si>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</si>
  <si>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</si>
  <si>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</si>
  <si>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</si>
  <si>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</si>
  <si>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</si>
  <si>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</si>
  <si>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</si>
  <si>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</si>
  <si>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</si>
  <si>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</si>
  <si>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</si>
  <si>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</si>
  <si>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</si>
  <si>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</si>
  <si>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</si>
  <si>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</si>
  <si>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</si>
  <si>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</si>
  <si>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</si>
  <si>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</si>
  <si>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</si>
  <si>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</si>
  <si>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</si>
  <si>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</si>
  <si>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</si>
  <si>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</si>
  <si>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</si>
  <si>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</si>
  <si>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</si>
  <si>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</si>
  <si>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</si>
  <si>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</si>
  <si>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</si>
  <si>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</si>
  <si>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</si>
  <si>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</si>
  <si>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</si>
  <si>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</si>
  <si>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</si>
  <si>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</si>
  <si>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</si>
  <si>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</si>
  <si>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</si>
  <si>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</si>
  <si>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</si>
  <si>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</si>
  <si>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</si>
  <si>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</si>
  <si>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</si>
  <si>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</si>
  <si>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</si>
  <si>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</si>
  <si>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</si>
  <si>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</si>
  <si>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</si>
  <si>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</si>
  <si>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</si>
  <si>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</si>
  <si>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</si>
  <si>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</si>
  <si>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</si>
  <si>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</si>
  <si>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</si>
  <si>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</si>
  <si>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</si>
  <si>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</si>
  <si>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</si>
  <si>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</si>
  <si>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</si>
  <si>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</si>
  <si>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</si>
  <si>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</si>
  <si>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</si>
  <si>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</si>
  <si>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</si>
  <si>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</si>
  <si>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</si>
  <si>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</si>
  <si>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</si>
  <si>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</si>
  <si>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</si>
  <si>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</si>
  <si>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</si>
  <si>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</si>
  <si>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</si>
  <si>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</si>
  <si>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</si>
  <si>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</si>
  <si>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</si>
  <si>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</si>
  <si>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</si>
  <si>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</si>
  <si>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</si>
  <si>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</si>
  <si>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</si>
  <si>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</si>
  <si>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</si>
  <si>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</si>
  <si>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</si>
  <si>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</si>
  <si>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</si>
  <si>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</si>
  <si>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</si>
  <si>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</si>
  <si>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</si>
  <si>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</si>
  <si>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</si>
  <si>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</si>
  <si>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</si>
  <si>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</si>
  <si>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</si>
  <si>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</si>
  <si>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</si>
  <si>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</si>
  <si>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</si>
  <si>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</si>
  <si>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</si>
  <si>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</si>
  <si>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</si>
  <si>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</si>
  <si>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</si>
  <si>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</si>
  <si>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</si>
  <si>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</si>
  <si>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</si>
  <si>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</si>
  <si>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</si>
  <si>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</si>
  <si>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</si>
  <si>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</si>
  <si>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</si>
  <si>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</si>
  <si>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</si>
  <si>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</si>
  <si>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</si>
  <si>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</si>
  <si>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</si>
  <si>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</si>
  <si>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</si>
  <si>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</si>
  <si>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</si>
  <si>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</si>
  <si>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</si>
  <si>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</si>
  <si>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</si>
  <si>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</si>
  <si>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</si>
  <si>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</si>
  <si>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</si>
  <si>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</si>
  <si>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</si>
  <si>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</si>
  <si>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</si>
  <si>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</si>
  <si>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</si>
  <si>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</si>
  <si>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</si>
  <si>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</si>
  <si>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</si>
  <si>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</si>
  <si>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</si>
  <si>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</si>
  <si>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</si>
  <si>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</si>
  <si>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</si>
  <si>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</si>
  <si>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</si>
  <si>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</si>
  <si>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</si>
  <si>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</si>
  <si>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</si>
  <si>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</si>
  <si>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</si>
  <si>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</si>
  <si>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</si>
  <si>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</si>
  <si>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</si>
  <si>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</si>
  <si>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</si>
  <si>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</si>
  <si>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</si>
  <si>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</si>
  <si>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</si>
  <si>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</si>
  <si>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</si>
  <si>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</si>
  <si>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</si>
  <si>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</si>
  <si>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</si>
  <si>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</si>
  <si>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</si>
  <si>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</si>
  <si>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</si>
  <si>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</si>
  <si>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</si>
  <si>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</si>
  <si>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</si>
  <si>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</si>
  <si>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</si>
  <si>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</si>
  <si>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</si>
  <si>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</si>
  <si>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</si>
  <si>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</si>
  <si>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</si>
  <si>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</si>
  <si>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</si>
  <si>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</si>
  <si>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</si>
  <si>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</si>
  <si>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</si>
  <si>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</si>
  <si>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</si>
  <si>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</si>
  <si>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</si>
  <si>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</si>
  <si>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</si>
  <si>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</si>
  <si>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</si>
  <si>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</si>
  <si>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</si>
  <si>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</si>
  <si>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</si>
  <si>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</si>
  <si>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</si>
  <si>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</si>
  <si>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</si>
  <si>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</si>
  <si>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</si>
  <si>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</si>
  <si>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</si>
  <si>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</si>
  <si>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</si>
  <si>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</si>
  <si>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</si>
  <si>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</si>
  <si>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</si>
  <si>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</si>
  <si>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</si>
  <si>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</si>
  <si>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</si>
  <si>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</si>
  <si>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</si>
  <si>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</si>
  <si>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</si>
  <si>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</si>
  <si>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</si>
  <si>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</si>
  <si>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</si>
  <si>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</si>
  <si>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</si>
  <si>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</si>
  <si>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</si>
  <si>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</si>
  <si>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</si>
  <si>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</si>
  <si>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</si>
  <si>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</si>
  <si>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</si>
  <si>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</si>
  <si>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</si>
  <si>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</si>
  <si>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</si>
  <si>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</si>
  <si>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</si>
  <si>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</si>
  <si>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</si>
  <si>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</si>
  <si>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</si>
  <si>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</si>
  <si>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</si>
  <si>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</si>
  <si>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</si>
  <si>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</si>
  <si>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</si>
  <si>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</si>
  <si>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</si>
  <si>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</si>
  <si>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</si>
  <si>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</si>
  <si>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</si>
  <si>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</si>
  <si>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</si>
  <si>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</si>
  <si>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</si>
  <si>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</si>
  <si>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</si>
  <si>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</si>
  <si>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</si>
  <si>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</si>
  <si>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</si>
  <si>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</si>
  <si>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</si>
  <si>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</si>
  <si>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</si>
  <si>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</si>
  <si>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</si>
  <si>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</si>
  <si>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</si>
  <si>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</si>
  <si>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</si>
  <si>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</si>
  <si>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</si>
  <si>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</si>
  <si>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</si>
  <si>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</si>
  <si>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</si>
  <si>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</si>
  <si>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</si>
  <si>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</si>
  <si>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</si>
  <si>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</si>
  <si>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</si>
  <si>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</si>
  <si>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</si>
  <si>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</si>
  <si>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</si>
  <si>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</si>
  <si>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</si>
  <si>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</si>
  <si>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</si>
  <si>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</si>
  <si>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</si>
  <si>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</si>
  <si>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</si>
  <si>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</si>
  <si>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</si>
  <si>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</si>
  <si>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</si>
  <si>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</si>
  <si>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</si>
  <si>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</si>
  <si>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</si>
  <si>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</si>
  <si>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</si>
  <si>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</si>
  <si>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</si>
  <si>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</si>
  <si>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</si>
  <si>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</si>
  <si>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</si>
  <si>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</si>
  <si>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</si>
  <si>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</si>
  <si>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</si>
  <si>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</si>
  <si>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</si>
  <si>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</si>
  <si>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</si>
  <si>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</si>
  <si>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</si>
  <si>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</si>
  <si>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</si>
  <si>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</si>
  <si>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</si>
  <si>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</si>
  <si>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</si>
  <si>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</si>
  <si>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</si>
  <si>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</si>
  <si>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</si>
  <si>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</si>
  <si>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</si>
  <si>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</si>
  <si>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</si>
  <si>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</si>
  <si>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</si>
  <si>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</si>
  <si>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</si>
  <si>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</si>
  <si>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</si>
  <si>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</si>
  <si>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</si>
  <si>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</si>
  <si>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</si>
  <si>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</si>
  <si>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</si>
  <si>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</si>
  <si>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</si>
  <si>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</si>
  <si>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</si>
  <si>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</si>
  <si>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</si>
  <si>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</si>
  <si>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</si>
  <si>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</si>
  <si>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</si>
  <si>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</si>
  <si>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</si>
  <si>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</si>
  <si>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</si>
  <si>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</si>
  <si>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</si>
  <si>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</si>
  <si>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</si>
  <si>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</si>
  <si>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</si>
  <si>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</si>
  <si>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</si>
  <si>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</si>
  <si>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</si>
  <si>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</si>
  <si>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</si>
  <si>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</si>
  <si>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</si>
  <si>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</si>
  <si>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</si>
  <si>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</si>
  <si>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</si>
  <si>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</si>
  <si>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</si>
  <si>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</si>
  <si>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</si>
  <si>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</si>
  <si>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</si>
  <si>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</si>
  <si>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</si>
  <si>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</si>
  <si>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</si>
  <si>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</si>
  <si>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</si>
  <si>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</si>
  <si>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</si>
  <si>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</si>
  <si>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</si>
  <si>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</si>
  <si>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</si>
  <si>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</si>
  <si>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</si>
  <si>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</si>
  <si>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</si>
  <si>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</si>
  <si>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</si>
  <si>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</si>
  <si>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</si>
  <si>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</si>
  <si>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</si>
  <si>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</si>
  <si>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</si>
  <si>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</si>
  <si>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</si>
  <si>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</si>
  <si>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</si>
  <si>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</si>
  <si>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</si>
  <si>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</si>
  <si>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</si>
  <si>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</si>
  <si>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</si>
  <si>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</si>
  <si>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</si>
  <si>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</si>
  <si>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</si>
  <si>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</si>
  <si>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</si>
  <si>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</si>
  <si>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</si>
  <si>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</si>
  <si>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</si>
  <si>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</si>
  <si>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</si>
  <si>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</si>
  <si>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</si>
  <si>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</si>
  <si>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</si>
  <si>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</si>
  <si>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</si>
  <si>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</si>
  <si>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</si>
  <si>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</si>
  <si>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</si>
  <si>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</si>
  <si>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</si>
  <si>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</si>
  <si>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</si>
  <si>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</si>
  <si>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</si>
  <si>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</si>
  <si>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</si>
  <si>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</si>
  <si>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</si>
  <si>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</si>
  <si>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</si>
  <si>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</si>
  <si>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</si>
  <si>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</si>
  <si>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</si>
  <si>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</si>
  <si>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</si>
  <si>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</si>
  <si>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</si>
  <si>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</si>
  <si>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</si>
  <si>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</si>
  <si>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</si>
  <si>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</si>
  <si>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</si>
  <si>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</si>
  <si>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</si>
  <si>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</si>
  <si>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</si>
  <si>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</si>
  <si>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</si>
  <si>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</si>
  <si>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</si>
  <si>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</si>
  <si>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</si>
  <si>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</si>
  <si>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</si>
  <si>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</si>
  <si>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</si>
  <si>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</si>
  <si>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</si>
  <si>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</si>
  <si>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</si>
  <si>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</si>
  <si>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</si>
  <si>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</si>
  <si>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</si>
  <si>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</si>
  <si>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</si>
  <si>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</si>
  <si>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</si>
  <si>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</si>
  <si>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</si>
  <si>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</si>
  <si>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</si>
  <si>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</si>
  <si>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</si>
  <si>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</si>
  <si>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</si>
  <si>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</si>
  <si>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</si>
  <si>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</si>
  <si>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</si>
  <si>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</si>
  <si>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</si>
  <si>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</si>
  <si>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</si>
  <si>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</si>
  <si>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</si>
  <si>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</si>
  <si>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</si>
  <si>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</si>
  <si>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</si>
  <si>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</si>
  <si>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</si>
  <si>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</si>
  <si>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</si>
  <si>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</si>
  <si>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</si>
  <si>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</si>
  <si>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</si>
  <si>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</si>
  <si>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</si>
  <si>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</si>
  <si>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</si>
  <si>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</si>
  <si>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</si>
  <si>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</si>
  <si>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</si>
  <si>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</si>
  <si>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</si>
  <si>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</si>
  <si>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</si>
  <si>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</si>
  <si>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</si>
  <si>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</si>
  <si>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</si>
  <si>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</si>
  <si>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</si>
  <si>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</si>
  <si>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</si>
  <si>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</si>
  <si>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</si>
  <si>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</si>
  <si>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</si>
  <si>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</si>
  <si>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</si>
  <si>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</si>
  <si>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</si>
  <si>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</si>
  <si>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</si>
  <si>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</si>
  <si>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</si>
  <si>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</si>
  <si>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</si>
  <si>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</si>
  <si>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</si>
  <si>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</si>
  <si>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</si>
  <si>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</si>
  <si>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</si>
  <si>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</si>
  <si>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</si>
  <si>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</si>
  <si>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</si>
  <si>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</si>
  <si>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</si>
  <si>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</si>
  <si>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</si>
  <si>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</si>
  <si>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</si>
  <si>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</si>
  <si>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</si>
  <si>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</si>
  <si>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</si>
  <si>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</si>
  <si>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</si>
  <si>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</si>
  <si>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</si>
  <si>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</si>
  <si>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</si>
  <si>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</si>
  <si>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</si>
  <si>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</si>
  <si>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</si>
  <si>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</si>
  <si>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</si>
  <si>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</si>
  <si>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</si>
  <si>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</si>
  <si>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</si>
  <si>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</si>
  <si>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</si>
  <si>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</si>
  <si>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</si>
  <si>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</si>
  <si>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</si>
  <si>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</si>
  <si>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</si>
  <si>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</si>
  <si>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</si>
  <si>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</si>
  <si>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</si>
  <si>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</si>
  <si>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</si>
  <si>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</si>
  <si>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</si>
  <si>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</si>
  <si>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</si>
  <si>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</si>
  <si>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</si>
  <si>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</si>
  <si>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</si>
  <si>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</si>
  <si>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</si>
  <si>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</si>
  <si>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</si>
  <si>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</si>
  <si>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</si>
  <si>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</si>
  <si>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</si>
  <si>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</si>
  <si>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</si>
  <si>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</si>
  <si>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</si>
  <si>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</si>
  <si>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</si>
  <si>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</si>
  <si>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</si>
  <si>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</si>
  <si>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</si>
  <si>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</si>
  <si>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</si>
  <si>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</si>
  <si>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</si>
  <si>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</si>
  <si>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</si>
  <si>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</si>
  <si>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</si>
  <si>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</si>
  <si>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</si>
  <si>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</si>
  <si>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</si>
  <si>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</si>
  <si>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</si>
  <si>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</si>
  <si>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</si>
  <si>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</si>
  <si>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</si>
  <si>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</si>
  <si>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</si>
  <si>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</si>
  <si>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</si>
  <si>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</si>
  <si>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</si>
  <si>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</si>
  <si>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</si>
  <si>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</si>
  <si>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</si>
  <si>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</si>
  <si>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</si>
  <si>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</si>
  <si>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</si>
  <si>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</si>
  <si>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</si>
  <si>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</si>
  <si>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</si>
  <si>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</si>
  <si>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</si>
  <si>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</si>
  <si>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</si>
  <si>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</si>
  <si>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</si>
  <si>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</si>
  <si>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</si>
  <si>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</si>
  <si>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</si>
  <si>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</si>
  <si>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</si>
  <si>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</si>
  <si>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</si>
  <si>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</si>
  <si>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</si>
  <si>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</si>
  <si>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</si>
  <si>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</si>
  <si>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</si>
  <si>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</si>
  <si>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</si>
  <si>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</si>
  <si>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</si>
  <si>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</si>
  <si>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</si>
  <si>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</si>
  <si>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</si>
  <si>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</si>
  <si>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</si>
  <si>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</si>
  <si>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</si>
  <si>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</si>
  <si>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</si>
  <si>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</si>
  <si>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</si>
  <si>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</si>
  <si>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</si>
  <si>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</si>
  <si>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</si>
  <si>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</si>
  <si>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</si>
  <si>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</si>
  <si>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</si>
  <si>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</si>
  <si>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</si>
  <si>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</si>
  <si>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</si>
  <si>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</si>
  <si>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</si>
  <si>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</si>
  <si>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</si>
  <si>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</si>
  <si>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</si>
  <si>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</si>
  <si>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</si>
  <si>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</si>
  <si>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</si>
  <si>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</si>
  <si>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</si>
  <si>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</si>
  <si>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</si>
  <si>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</si>
  <si>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</si>
  <si>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</si>
  <si>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</si>
  <si>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</si>
  <si>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</si>
  <si>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</si>
  <si>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</si>
  <si>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</si>
  <si>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</si>
  <si>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</si>
  <si>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</si>
  <si>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</si>
  <si>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</si>
  <si>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</si>
  <si>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</si>
  <si>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</si>
  <si>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</si>
  <si>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</si>
  <si>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</si>
  <si>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</si>
  <si>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</si>
  <si>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</si>
  <si>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</si>
  <si>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</si>
  <si>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</si>
  <si>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</si>
  <si>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</si>
  <si>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</si>
  <si>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</si>
  <si>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</si>
  <si>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</si>
  <si>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</si>
  <si>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</si>
  <si>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</si>
  <si>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</si>
  <si>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</si>
  <si>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</si>
  <si>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</si>
  <si>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</si>
  <si>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</si>
  <si>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</si>
  <si>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</si>
  <si>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</si>
  <si>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</si>
  <si>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</si>
  <si>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</si>
  <si>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</si>
  <si>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</si>
  <si>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</si>
  <si>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</si>
  <si>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</si>
  <si>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</si>
  <si>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</si>
  <si>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</si>
  <si>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</si>
  <si>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</si>
  <si>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</si>
  <si>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</si>
  <si>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</si>
  <si>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</si>
  <si>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</si>
  <si>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</si>
  <si>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</si>
  <si>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</si>
  <si>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</si>
  <si>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</si>
  <si>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</si>
  <si>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</si>
  <si>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</si>
  <si>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</si>
  <si>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</si>
  <si>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</si>
  <si>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</si>
  <si>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</si>
  <si>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</si>
  <si>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</si>
  <si>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</si>
  <si>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</si>
  <si>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</si>
  <si>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</si>
  <si>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</si>
  <si>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</si>
  <si>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</si>
  <si>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</si>
  <si>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</si>
  <si>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</si>
  <si>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</si>
  <si>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</si>
  <si>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</si>
  <si>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</si>
  <si>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</si>
  <si>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</si>
  <si>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</si>
  <si>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</si>
  <si>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</si>
  <si>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</si>
  <si>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</si>
  <si>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</si>
  <si>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</si>
  <si>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</si>
  <si>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</si>
  <si>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</si>
  <si>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</si>
  <si>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</si>
  <si>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</si>
  <si>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</si>
  <si>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</si>
  <si>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</si>
  <si>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</si>
  <si>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</si>
  <si>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</si>
  <si>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</si>
  <si>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</si>
  <si>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</si>
  <si>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</si>
  <si>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</si>
  <si>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</si>
  <si>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</si>
  <si>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</si>
  <si>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</si>
  <si>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</si>
  <si>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</si>
  <si>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</si>
  <si>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</si>
  <si>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</si>
  <si>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</si>
  <si>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</si>
  <si>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</si>
  <si>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</si>
  <si>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</si>
  <si>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</si>
  <si>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</si>
  <si>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</si>
  <si>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</si>
  <si>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</si>
  <si>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</si>
  <si>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</si>
  <si>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</si>
  <si>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</si>
  <si>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</si>
  <si>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</si>
  <si>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</si>
  <si>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</si>
  <si>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</si>
  <si>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</si>
  <si>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</si>
  <si>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</si>
  <si>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</si>
  <si>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</si>
  <si>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</si>
  <si>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</si>
  <si>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</si>
  <si>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</si>
  <si>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</si>
  <si>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</si>
  <si>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</si>
  <si>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</si>
  <si>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</si>
  <si>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</si>
  <si>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</si>
  <si>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</si>
  <si>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</si>
  <si>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</si>
  <si>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</si>
  <si>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</si>
  <si>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</si>
  <si>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</si>
  <si>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</si>
  <si>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</si>
  <si>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</si>
  <si>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</si>
  <si>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</si>
  <si>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</si>
  <si>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</si>
  <si>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</si>
  <si>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</si>
  <si>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</si>
  <si>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</si>
  <si>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</si>
  <si>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</si>
  <si>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</si>
  <si>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</si>
  <si>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</si>
  <si>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</si>
  <si>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</si>
  <si>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</si>
  <si>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</si>
  <si>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</si>
  <si>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</si>
  <si>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</si>
  <si>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</si>
  <si>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</si>
  <si>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</si>
  <si>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</si>
  <si>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</si>
  <si>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</si>
  <si>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</si>
  <si>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</si>
  <si>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</si>
  <si>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</si>
  <si>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</si>
  <si>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</si>
  <si>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</si>
  <si>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</si>
  <si>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</si>
  <si>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</si>
  <si>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</si>
  <si>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</si>
  <si>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</si>
  <si>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</si>
  <si>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</si>
  <si>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</si>
  <si>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</si>
  <si>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</si>
  <si>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</si>
  <si>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</si>
  <si>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</si>
  <si>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</si>
  <si>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</si>
  <si>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</si>
  <si>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</si>
  <si>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</si>
  <si>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</si>
  <si>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</si>
  <si>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</si>
  <si>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</si>
  <si>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</si>
  <si>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</si>
  <si>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</si>
  <si>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</si>
  <si>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</si>
  <si>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</si>
  <si>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</si>
  <si>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</si>
  <si>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</si>
  <si>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</si>
  <si>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</si>
  <si>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</si>
  <si>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</si>
  <si>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</si>
  <si>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</si>
  <si>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</si>
  <si>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</si>
  <si>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</si>
  <si>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</si>
  <si>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</si>
  <si>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</si>
  <si>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</si>
  <si>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</si>
  <si>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</si>
  <si>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</si>
  <si>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</si>
  <si>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</si>
  <si>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</si>
  <si>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</si>
  <si>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</si>
  <si>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</si>
  <si>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</si>
  <si>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</si>
  <si>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</si>
  <si>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</si>
  <si>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</si>
  <si>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</si>
  <si>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</si>
  <si>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</si>
  <si>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</si>
  <si>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</si>
  <si>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</si>
  <si>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</si>
  <si>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</si>
  <si>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</si>
  <si>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</si>
  <si>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</si>
  <si>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</si>
  <si>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</si>
  <si>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</si>
  <si>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</si>
  <si>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</si>
  <si>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</si>
  <si>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</si>
  <si>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</si>
  <si>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</si>
  <si>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</si>
  <si>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</si>
  <si>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</si>
  <si>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</si>
  <si>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</si>
  <si>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</si>
  <si>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</si>
  <si>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</si>
  <si>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</si>
  <si>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</si>
  <si>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</si>
  <si>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</si>
  <si>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</si>
  <si>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</si>
  <si>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</si>
  <si>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</si>
  <si>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</si>
  <si>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</si>
  <si>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</si>
  <si>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</si>
  <si>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</si>
  <si>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</si>
  <si>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</si>
  <si>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</si>
  <si>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</si>
  <si>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</si>
  <si>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</si>
  <si>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</si>
  <si>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</si>
  <si>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</si>
  <si>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</si>
  <si>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</si>
  <si>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</si>
  <si>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</si>
  <si>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</si>
  <si>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</si>
  <si>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</si>
  <si>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</si>
  <si>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</si>
  <si>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</si>
  <si>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</si>
  <si>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</si>
  <si>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</si>
  <si>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</si>
  <si>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</si>
  <si>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</si>
  <si>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</si>
  <si>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</si>
  <si>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</si>
  <si>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</si>
  <si>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</si>
  <si>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</si>
  <si>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</si>
  <si>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</si>
  <si>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</si>
  <si>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</si>
  <si>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</si>
  <si>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</si>
  <si>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</si>
  <si>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</si>
  <si>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</si>
  <si>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</si>
  <si>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</si>
  <si>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</si>
  <si>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</si>
  <si>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</si>
  <si>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</si>
  <si>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</si>
  <si>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</si>
  <si>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</si>
  <si>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</si>
  <si>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</si>
  <si>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</si>
  <si>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</si>
  <si>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</si>
  <si>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</si>
  <si>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</si>
  <si>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</si>
  <si>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</si>
  <si>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</si>
  <si>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</si>
  <si>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</si>
  <si>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</si>
  <si>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</si>
  <si>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</si>
  <si>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</si>
  <si>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</si>
  <si>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</si>
  <si>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</si>
  <si>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</si>
  <si>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</si>
  <si>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</si>
  <si>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</si>
  <si>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</si>
  <si>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</si>
  <si>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</si>
  <si>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</si>
  <si>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</si>
  <si>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</si>
  <si>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</si>
  <si>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</si>
  <si>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</si>
  <si>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</si>
  <si>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</si>
  <si>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</si>
  <si>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</si>
  <si>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</si>
  <si>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</si>
  <si>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</si>
  <si>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</si>
  <si>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</si>
  <si>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</si>
  <si>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</si>
  <si>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</si>
  <si>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</si>
  <si>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</si>
  <si>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</si>
  <si>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</si>
  <si>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</si>
  <si>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</si>
  <si>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</si>
  <si>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</si>
  <si>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</si>
  <si>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</si>
  <si>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</si>
  <si>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</si>
  <si>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</si>
  <si>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</si>
  <si>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</si>
  <si>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</si>
  <si>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</si>
  <si>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</si>
  <si>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</si>
  <si>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</si>
  <si>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</si>
  <si>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</si>
  <si>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</si>
  <si>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</si>
  <si>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</si>
  <si>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</si>
  <si>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</si>
  <si>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</si>
  <si>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</si>
  <si>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</si>
  <si>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</si>
  <si>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</si>
  <si>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</si>
  <si>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</si>
  <si>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</si>
  <si>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</si>
  <si>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</si>
  <si>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</si>
  <si>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</si>
  <si>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</si>
  <si>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</si>
  <si>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</si>
  <si>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</si>
  <si>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</si>
  <si>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</si>
  <si>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</si>
  <si>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</si>
  <si>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</si>
  <si>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</si>
  <si>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</si>
  <si>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</si>
  <si>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</si>
  <si>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</si>
  <si>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</si>
  <si>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</si>
  <si>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</si>
  <si>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</si>
  <si>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</si>
  <si>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</si>
  <si>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</si>
  <si>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</si>
  <si>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</si>
  <si>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</si>
  <si>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</si>
  <si>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</si>
  <si>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</si>
  <si>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</si>
  <si>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</si>
  <si>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</si>
  <si>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</si>
  <si>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</si>
  <si>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</si>
  <si>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</si>
  <si>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</si>
  <si>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</si>
  <si>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</si>
  <si>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</si>
  <si>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</si>
  <si>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</si>
  <si>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</si>
  <si>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</si>
  <si>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</si>
  <si>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</si>
  <si>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</si>
  <si>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</si>
  <si>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</si>
  <si>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</si>
  <si>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</si>
  <si>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</si>
  <si>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</si>
  <si>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</si>
  <si>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</si>
  <si>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</si>
  <si>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</si>
  <si>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</si>
  <si>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</si>
  <si>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</si>
  <si>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</si>
  <si>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</si>
  <si>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</si>
  <si>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</si>
  <si>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</si>
  <si>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</si>
  <si>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</si>
  <si>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</si>
  <si>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</si>
  <si>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</si>
  <si>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</si>
  <si>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</si>
  <si>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</si>
  <si>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</si>
  <si>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</si>
  <si>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</si>
  <si>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</si>
  <si>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</si>
  <si>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</si>
  <si>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</si>
  <si>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</si>
  <si>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</si>
  <si>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</si>
  <si>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</si>
  <si>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</si>
  <si>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</si>
  <si>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</si>
  <si>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</si>
  <si>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</si>
  <si>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</si>
  <si>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</si>
  <si>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</si>
  <si>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</si>
  <si>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</si>
  <si>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</si>
  <si>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</si>
  <si>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</si>
  <si>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</si>
  <si>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</si>
  <si>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</si>
  <si>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</si>
  <si>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</si>
  <si>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</si>
  <si>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</si>
  <si>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</si>
  <si>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</si>
  <si>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</si>
  <si>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</si>
  <si>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</si>
  <si>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</si>
  <si>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</si>
  <si>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</si>
  <si>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</si>
  <si>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</si>
  <si>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</si>
  <si>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</si>
  <si>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</si>
  <si>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</si>
  <si>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</si>
  <si>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</si>
  <si>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</si>
  <si>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</si>
  <si>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</si>
  <si>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</si>
  <si>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</si>
  <si>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</si>
  <si>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</si>
  <si>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</si>
  <si>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</si>
  <si>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</si>
  <si>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</si>
  <si>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</si>
  <si>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</si>
  <si>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</si>
  <si>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</si>
  <si>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</si>
  <si>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</si>
  <si>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</si>
  <si>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</si>
  <si>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</si>
  <si>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</si>
  <si>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</si>
  <si>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</si>
  <si>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</si>
  <si>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</si>
  <si>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</si>
  <si>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</si>
  <si>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</si>
  <si>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</si>
  <si>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</si>
  <si>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</si>
  <si>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</si>
  <si>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</si>
  <si>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</si>
  <si>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</si>
  <si>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</si>
  <si>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</si>
  <si>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</si>
  <si>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</si>
  <si>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</si>
  <si>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</si>
  <si>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</si>
  <si>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</si>
  <si>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</si>
  <si>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</si>
  <si>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</si>
  <si>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</si>
  <si>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</si>
  <si>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</si>
  <si>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</si>
  <si>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</si>
  <si>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</si>
  <si>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</si>
  <si>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</si>
  <si>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</si>
  <si>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</si>
  <si>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</si>
  <si>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</si>
  <si>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</si>
  <si>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</si>
  <si>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</si>
  <si>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</si>
  <si>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</si>
  <si>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</si>
  <si>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</si>
  <si>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</si>
  <si>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</si>
  <si>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</si>
  <si>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</si>
  <si>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</si>
  <si>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</si>
  <si>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</si>
  <si>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</si>
  <si>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</si>
  <si>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</si>
  <si>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</si>
  <si>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</si>
  <si>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</si>
  <si>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</si>
  <si>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</si>
  <si>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</si>
  <si>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</si>
  <si>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</si>
  <si>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</si>
  <si>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</si>
  <si>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</si>
  <si>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</si>
  <si>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</si>
  <si>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</si>
  <si>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</si>
  <si>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</si>
  <si>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</si>
  <si>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</si>
  <si>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</si>
  <si>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</si>
  <si>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</si>
  <si>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</si>
  <si>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</si>
  <si>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</si>
  <si>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</si>
  <si>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</si>
  <si>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</si>
  <si>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</si>
  <si>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</si>
  <si>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</si>
  <si>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</si>
  <si>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</si>
  <si>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</si>
  <si>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</si>
  <si>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</si>
  <si>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</si>
  <si>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</si>
  <si>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</si>
  <si>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</si>
  <si>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</si>
  <si>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</si>
  <si>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</si>
  <si>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</si>
  <si>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</si>
  <si>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</si>
  <si>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</si>
  <si>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</si>
  <si>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</si>
  <si>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</si>
  <si>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</si>
  <si>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</si>
  <si>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</si>
  <si>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</si>
  <si>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</si>
  <si>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</si>
  <si>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</si>
  <si>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</si>
  <si>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</si>
  <si>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</si>
  <si>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</si>
  <si>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</si>
  <si>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</si>
  <si>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</si>
  <si>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</si>
  <si>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</si>
  <si>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</si>
  <si>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</si>
  <si>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</si>
  <si>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</si>
  <si>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</si>
  <si>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</si>
  <si>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</si>
  <si>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</si>
  <si>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</si>
  <si>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</si>
  <si>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</si>
  <si>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</si>
  <si>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</si>
  <si>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</si>
  <si>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</si>
  <si>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</si>
  <si>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</si>
  <si>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</si>
  <si>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</si>
  <si>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</si>
  <si>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</si>
  <si>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</si>
  <si>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</si>
  <si>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</si>
  <si>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</si>
  <si>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</si>
  <si>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</si>
  <si>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</si>
  <si>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</si>
  <si>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</si>
  <si>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</si>
  <si>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</si>
  <si>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</si>
  <si>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</si>
  <si>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</si>
  <si>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</si>
  <si>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</si>
  <si>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</si>
  <si>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</si>
  <si>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</si>
  <si>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</si>
  <si>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</si>
  <si>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</si>
  <si>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</si>
  <si>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</si>
  <si>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</si>
  <si>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</si>
  <si>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</si>
  <si>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</si>
  <si>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</si>
  <si>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</si>
  <si>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</si>
  <si>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</si>
  <si>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</si>
  <si>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</si>
  <si>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</si>
  <si>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</si>
  <si>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</si>
  <si>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</si>
  <si>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</si>
  <si>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</si>
  <si>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</si>
  <si>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</si>
  <si>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</si>
  <si>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</si>
  <si>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</si>
  <si>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</si>
  <si>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</si>
  <si>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</si>
  <si>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</si>
  <si>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</si>
  <si>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</si>
  <si>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</si>
  <si>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</si>
  <si>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</si>
  <si>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</si>
  <si>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</si>
  <si>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</si>
  <si>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</si>
  <si>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</si>
  <si>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</si>
  <si>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</si>
  <si>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</si>
  <si>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</si>
  <si>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</si>
  <si>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</si>
  <si>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</si>
  <si>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</si>
  <si>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</si>
  <si>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</si>
  <si>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</si>
  <si>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</si>
  <si>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</si>
  <si>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</si>
  <si>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</si>
  <si>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</si>
  <si>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</si>
  <si>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</si>
  <si>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</si>
  <si>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</si>
  <si>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</si>
  <si>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</si>
  <si>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</si>
  <si>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</si>
  <si>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</si>
  <si>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</si>
  <si>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</si>
  <si>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</si>
  <si>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</si>
  <si>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</si>
  <si>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</si>
  <si>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</si>
  <si>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</si>
  <si>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</si>
  <si>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</si>
  <si>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</si>
  <si>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</si>
  <si>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</si>
  <si>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</si>
  <si>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</si>
  <si>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</si>
  <si>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</si>
  <si>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</si>
  <si>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</si>
  <si>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</si>
  <si>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</si>
  <si>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</si>
  <si>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</si>
  <si>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</si>
  <si>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</si>
  <si>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</si>
  <si>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</si>
  <si>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</si>
  <si>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</si>
  <si>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</si>
  <si>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</si>
  <si>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</si>
  <si>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</si>
  <si>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</si>
  <si>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</si>
  <si>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</si>
  <si>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</si>
  <si>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</si>
  <si>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</si>
  <si>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</si>
  <si>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</si>
  <si>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</si>
  <si>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</si>
  <si>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</si>
  <si>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</si>
  <si>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</si>
  <si>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</si>
  <si>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</si>
  <si>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</si>
  <si>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</si>
  <si>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</si>
  <si>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</si>
  <si>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</si>
  <si>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</si>
  <si>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</si>
  <si>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</si>
  <si>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</si>
  <si>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</si>
  <si>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</si>
  <si>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</si>
  <si>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</si>
  <si>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</si>
  <si>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</si>
  <si>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</si>
  <si>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</si>
  <si>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</si>
  <si>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</si>
  <si>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</si>
  <si>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</si>
  <si>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</si>
  <si>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</si>
  <si>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</si>
  <si>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</si>
  <si>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</si>
  <si>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</si>
  <si>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</si>
  <si>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</si>
  <si>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</si>
  <si>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</si>
  <si>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</si>
  <si>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</si>
  <si>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</si>
  <si>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</si>
  <si>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</si>
  <si>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</si>
  <si>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</si>
  <si>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</si>
  <si>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</si>
  <si>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</si>
  <si>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</si>
  <si>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</si>
  <si>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</si>
  <si>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</si>
  <si>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</si>
  <si>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</si>
  <si>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</si>
  <si>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</si>
  <si>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</si>
  <si>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</si>
  <si>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</si>
  <si>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</si>
  <si>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</si>
  <si>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</si>
  <si>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</si>
  <si>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</si>
  <si>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</si>
  <si>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</si>
  <si>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</si>
  <si>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</si>
  <si>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</si>
  <si>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</si>
  <si>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</si>
  <si>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</si>
  <si>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</si>
  <si>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</si>
  <si>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</si>
  <si>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</si>
  <si>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</si>
  <si>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</si>
  <si>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</si>
  <si>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</si>
  <si>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</si>
  <si>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</si>
  <si>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</si>
  <si>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</si>
  <si>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</si>
  <si>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</si>
  <si>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</si>
  <si>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</si>
  <si>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</si>
  <si>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</si>
  <si>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</si>
  <si>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</si>
  <si>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</si>
  <si>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</si>
  <si>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</si>
  <si>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</si>
  <si>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</si>
  <si>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</si>
  <si>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</si>
  <si>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</si>
  <si>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</si>
  <si>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</si>
  <si>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</si>
  <si>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</si>
  <si>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</si>
  <si>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</si>
  <si>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</si>
  <si>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</si>
  <si>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</si>
  <si>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</si>
  <si>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</si>
  <si>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</si>
  <si>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</si>
  <si>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</si>
  <si>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</si>
  <si>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</si>
  <si>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</si>
  <si>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</si>
  <si>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</si>
  <si>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</si>
  <si>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</si>
  <si>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</si>
  <si>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</si>
  <si>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</si>
  <si>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</si>
  <si>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</si>
  <si>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</si>
  <si>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</si>
  <si>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</si>
  <si>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</si>
  <si>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</si>
  <si>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</si>
  <si>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</si>
  <si>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</si>
  <si>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</si>
  <si>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</si>
  <si>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</si>
  <si>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</si>
  <si>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</si>
  <si>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</si>
  <si>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</si>
  <si>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</si>
  <si>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</si>
  <si>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</si>
  <si>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</si>
  <si>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</si>
  <si>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</si>
  <si>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</si>
  <si>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</si>
  <si>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</si>
  <si>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</si>
  <si>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</si>
  <si>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</si>
  <si>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</si>
  <si>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</si>
  <si>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</si>
  <si>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</si>
  <si>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</si>
  <si>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</si>
  <si>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</si>
  <si>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</si>
  <si>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</si>
  <si>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</si>
  <si>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</si>
  <si>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</si>
  <si>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</si>
  <si>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</si>
  <si>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</si>
  <si>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</si>
  <si>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</si>
  <si>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</si>
  <si>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</si>
  <si>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</si>
  <si>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</si>
  <si>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</si>
  <si>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</si>
  <si>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</si>
  <si>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</si>
  <si>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</si>
  <si>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</si>
  <si>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</si>
  <si>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</si>
  <si>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</si>
  <si>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</si>
  <si>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</si>
  <si>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</si>
  <si>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</si>
  <si>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</si>
  <si>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</si>
  <si>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</si>
  <si>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</si>
  <si>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</si>
  <si>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</si>
  <si>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</si>
  <si>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</si>
  <si>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</si>
  <si>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</si>
  <si>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</si>
  <si>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</si>
  <si>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</si>
  <si>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</si>
  <si>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</si>
  <si>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</si>
  <si>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</si>
  <si>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</si>
  <si>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</si>
  <si>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</si>
  <si>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</si>
  <si>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</si>
  <si>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</si>
  <si>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</si>
  <si>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</si>
  <si>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</si>
  <si>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</si>
  <si>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</si>
  <si>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</si>
  <si>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</si>
  <si>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</si>
  <si>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</si>
  <si>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</si>
  <si>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</si>
  <si>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</si>
  <si>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</si>
  <si>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</si>
  <si>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</si>
  <si>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</si>
  <si>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</si>
  <si>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</si>
  <si>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</si>
  <si>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</si>
  <si>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</si>
  <si>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</si>
  <si>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</si>
  <si>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</si>
  <si>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</si>
  <si>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</si>
  <si>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</si>
  <si>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</si>
  <si>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</si>
  <si>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</si>
  <si>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</si>
  <si>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</si>
  <si>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</si>
  <si>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</si>
  <si>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</si>
  <si>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</si>
  <si>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</si>
  <si>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</si>
  <si>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</si>
  <si>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</si>
  <si>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</si>
  <si>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</si>
  <si>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</si>
  <si>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</si>
  <si>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</si>
  <si>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</si>
  <si>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</si>
  <si>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</si>
  <si>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</si>
  <si>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</si>
  <si>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</si>
  <si>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</si>
  <si>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</si>
  <si>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</si>
  <si>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</si>
  <si>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</si>
  <si>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</si>
  <si>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</si>
  <si>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</si>
  <si>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</si>
  <si>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</si>
  <si>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</si>
  <si>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</si>
  <si>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</si>
  <si>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</si>
  <si>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</si>
  <si>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</si>
  <si>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</si>
  <si>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</si>
  <si>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</si>
  <si>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</si>
  <si>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</si>
  <si>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</si>
  <si>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</si>
  <si>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</si>
  <si>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</si>
  <si>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</si>
  <si>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</si>
  <si>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</si>
  <si>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</si>
  <si>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</si>
  <si>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</si>
  <si>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</si>
  <si>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</si>
  <si>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</si>
  <si>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</si>
  <si>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</si>
  <si>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</si>
  <si>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</si>
  <si>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</si>
  <si>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</si>
  <si>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</si>
  <si>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</si>
  <si>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</si>
  <si>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</si>
  <si>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</si>
  <si>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</si>
  <si>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</si>
  <si>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</si>
  <si>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</si>
  <si>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</si>
  <si>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</si>
  <si>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</si>
  <si>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</si>
  <si>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</si>
  <si>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</si>
  <si>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</si>
  <si>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</si>
  <si>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</si>
  <si>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</si>
  <si>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</si>
  <si>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</si>
  <si>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</si>
  <si>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</si>
  <si>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</si>
  <si>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</si>
  <si>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</si>
  <si>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</si>
  <si>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</si>
  <si>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</si>
  <si>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</si>
  <si>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</si>
  <si>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</si>
  <si>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</si>
  <si>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</si>
  <si>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</si>
  <si>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</si>
  <si>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</si>
  <si>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</si>
  <si>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</si>
  <si>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</si>
  <si>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</si>
  <si>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</si>
  <si>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</si>
  <si>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</si>
  <si>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</si>
  <si>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</si>
  <si>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</si>
  <si>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</si>
  <si>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</si>
  <si>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</si>
  <si>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</si>
  <si>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</si>
  <si>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</si>
  <si>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</si>
  <si>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</si>
  <si>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</si>
  <si>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</si>
  <si>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</si>
  <si>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</si>
  <si>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</si>
  <si>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</si>
  <si>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</si>
  <si>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</si>
  <si>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</si>
  <si>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</si>
  <si>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</si>
  <si>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</si>
  <si>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</si>
  <si>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</si>
  <si>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</si>
  <si>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</si>
  <si>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</si>
  <si>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</si>
  <si>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</si>
  <si>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</si>
  <si>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</si>
  <si>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</si>
  <si>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</si>
  <si>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</si>
  <si>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</si>
  <si>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</si>
  <si>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</si>
  <si>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</si>
  <si>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</si>
  <si>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</si>
  <si>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</si>
  <si>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</si>
  <si>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</si>
  <si>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</si>
  <si>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</si>
  <si>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</si>
  <si>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</si>
  <si>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</si>
  <si>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</si>
  <si>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</si>
  <si>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</si>
  <si>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</si>
  <si>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</si>
  <si>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</si>
  <si>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</si>
  <si>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</si>
  <si>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</si>
  <si>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</si>
  <si>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</si>
  <si>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</si>
  <si>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</si>
  <si>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</si>
  <si>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</si>
  <si>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</si>
  <si>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</si>
  <si>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</si>
  <si>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</si>
  <si>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</si>
  <si>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</si>
  <si>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</si>
  <si>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</si>
  <si>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</si>
  <si>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</si>
  <si>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</si>
  <si>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</si>
  <si>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</si>
  <si>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</si>
  <si>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</si>
  <si>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</si>
  <si>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</si>
  <si>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</si>
  <si>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</si>
  <si>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</si>
  <si>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</si>
  <si>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</si>
  <si>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</si>
  <si>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</si>
  <si>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</si>
  <si>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</si>
  <si>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</si>
  <si>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</si>
  <si>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</si>
  <si>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</si>
  <si>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</si>
  <si>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</si>
  <si>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</si>
  <si>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</si>
  <si>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</si>
  <si>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</si>
  <si>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</si>
  <si>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</si>
  <si>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</si>
  <si>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</si>
  <si>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</si>
  <si>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</si>
  <si>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</si>
  <si>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</si>
  <si>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</si>
  <si>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</si>
  <si>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</si>
  <si>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</si>
  <si>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</si>
  <si>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</si>
  <si>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</si>
  <si>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</si>
  <si>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</si>
  <si>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</si>
  <si>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</si>
  <si>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</si>
  <si>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</si>
  <si>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</si>
  <si>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</si>
  <si>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</si>
  <si>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</si>
  <si>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</si>
  <si>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</si>
  <si>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</si>
  <si>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</si>
  <si>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</si>
  <si>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</si>
  <si>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</si>
  <si>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</si>
  <si>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</si>
  <si>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</si>
  <si>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</si>
  <si>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</si>
  <si>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</si>
  <si>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</si>
  <si>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</si>
  <si>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</si>
  <si>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</si>
  <si>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</si>
  <si>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</si>
  <si>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</si>
  <si>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</si>
  <si>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</si>
  <si>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</si>
  <si>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</si>
  <si>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</si>
  <si>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</si>
  <si>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</si>
  <si>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</si>
  <si>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</si>
  <si>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</si>
  <si>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</si>
  <si>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</si>
  <si>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</si>
  <si>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</si>
  <si>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</si>
  <si>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</si>
  <si>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</si>
  <si>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</si>
  <si>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</si>
  <si>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</si>
  <si>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</si>
  <si>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</si>
  <si>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</si>
  <si>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</si>
  <si>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</si>
  <si>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</si>
  <si>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</si>
  <si>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</si>
  <si>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</si>
  <si>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</si>
  <si>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</si>
  <si>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</si>
  <si>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</si>
  <si>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</si>
  <si>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</si>
  <si>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</si>
  <si>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</si>
  <si>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</si>
  <si>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</si>
  <si>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</si>
  <si>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</si>
  <si>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</si>
  <si>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</si>
  <si>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</si>
  <si>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</si>
  <si>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</si>
  <si>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</si>
  <si>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</si>
  <si>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</si>
  <si>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</si>
  <si>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</si>
  <si>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</si>
  <si>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</si>
  <si>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</si>
  <si>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</si>
  <si>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</si>
  <si>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</si>
  <si>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</si>
  <si>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</si>
  <si>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</si>
  <si>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</si>
  <si>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</si>
  <si>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</si>
  <si>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</si>
  <si>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</si>
  <si>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</si>
  <si>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</si>
  <si>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</si>
  <si>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</si>
  <si>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</si>
  <si>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</si>
  <si>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</si>
  <si>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</si>
  <si>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</si>
  <si>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</si>
  <si>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</si>
  <si>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</si>
  <si>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</si>
  <si>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</si>
  <si>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</si>
  <si>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</si>
  <si>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</si>
  <si>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</si>
  <si>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</si>
  <si>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</si>
  <si>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</si>
  <si>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</si>
  <si>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</si>
  <si>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</si>
  <si>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</si>
  <si>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</si>
  <si>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</si>
  <si>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</si>
  <si>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</si>
  <si>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</si>
  <si>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</si>
  <si>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</si>
  <si>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</si>
  <si>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</si>
  <si>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</si>
  <si>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</si>
  <si>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</si>
  <si>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</si>
  <si>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</si>
  <si>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</si>
  <si>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</si>
  <si>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</si>
  <si>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</si>
  <si>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</si>
  <si>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</si>
  <si>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</si>
  <si>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</si>
  <si>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</si>
  <si>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</si>
  <si>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</si>
  <si>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</si>
  <si>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</si>
  <si>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</si>
  <si>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</si>
  <si>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</si>
  <si>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</si>
  <si>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</si>
  <si>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</si>
  <si>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</si>
  <si>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</si>
  <si>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</si>
  <si>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</si>
  <si>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</si>
  <si>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</si>
  <si>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</si>
  <si>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</si>
  <si>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</si>
  <si>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</si>
  <si>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</si>
  <si>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</si>
  <si>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</si>
  <si>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</si>
  <si>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</si>
  <si>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</si>
  <si>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</si>
  <si>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</si>
  <si>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</si>
  <si>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</si>
  <si>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</si>
  <si>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</si>
  <si>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</si>
  <si>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</si>
  <si>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</si>
  <si>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</si>
  <si>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</si>
  <si>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</si>
  <si>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</si>
  <si>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</si>
  <si>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</si>
  <si>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</si>
  <si>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</si>
  <si>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</si>
  <si>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</si>
  <si>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</si>
  <si>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</si>
  <si>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</si>
  <si>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</si>
  <si>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</si>
  <si>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</si>
  <si>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</si>
  <si>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</si>
  <si>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</si>
  <si>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</si>
  <si>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</si>
  <si>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</si>
  <si>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</si>
  <si>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</si>
  <si>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</si>
  <si>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</si>
  <si>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</si>
  <si>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</si>
  <si>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</si>
  <si>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</si>
  <si>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</si>
  <si>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</si>
  <si>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</si>
  <si>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</si>
  <si>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</si>
  <si>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</si>
  <si>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</si>
  <si>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</si>
  <si>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</si>
  <si>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</si>
  <si>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</si>
  <si>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</si>
  <si>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</si>
  <si>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</si>
  <si>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</si>
  <si>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</si>
  <si>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</si>
  <si>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</si>
  <si>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</si>
  <si>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</si>
  <si>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</si>
  <si>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</si>
  <si>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</si>
  <si>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</si>
  <si>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</si>
  <si>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</si>
  <si>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</si>
  <si>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</si>
  <si>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</si>
  <si>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</si>
  <si>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</si>
  <si>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</si>
  <si>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</si>
  <si>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</si>
  <si>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</si>
  <si>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</si>
  <si>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</si>
  <si>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</si>
  <si>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</si>
  <si>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</si>
  <si>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</si>
  <si>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</si>
  <si>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</si>
  <si>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</si>
  <si>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</si>
  <si>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</si>
  <si>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</si>
  <si>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</si>
  <si>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</si>
  <si>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</si>
  <si>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</si>
  <si>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</si>
  <si>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</si>
  <si>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</si>
  <si>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</si>
  <si>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</si>
  <si>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</si>
  <si>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</si>
  <si>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</si>
  <si>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</si>
  <si>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</si>
  <si>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</si>
  <si>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</si>
  <si>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</si>
  <si>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</si>
  <si>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</si>
  <si>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</si>
  <si>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</si>
  <si>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</si>
  <si>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</si>
  <si>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</si>
  <si>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</si>
  <si>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</si>
  <si>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</si>
  <si>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</si>
  <si>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</si>
  <si>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</si>
  <si>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</si>
  <si>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</si>
  <si>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</si>
  <si>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</si>
  <si>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</si>
  <si>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</si>
  <si>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</si>
  <si>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</si>
  <si>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</si>
  <si>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</si>
  <si>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</si>
  <si>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</si>
  <si>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</si>
  <si>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</si>
  <si>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</si>
  <si>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</si>
  <si>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</si>
  <si>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</si>
  <si>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</si>
  <si>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</si>
  <si>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</si>
  <si>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</si>
  <si>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</si>
  <si>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</si>
  <si>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</si>
  <si>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</si>
  <si>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</si>
  <si>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</si>
  <si>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</si>
  <si>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</si>
  <si>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</si>
  <si>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</si>
  <si>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</si>
  <si>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</si>
  <si>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</si>
  <si>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</si>
  <si>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</si>
  <si>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</si>
  <si>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</si>
  <si>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</si>
  <si>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</si>
  <si>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</si>
  <si>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</si>
  <si>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</si>
  <si>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</si>
  <si>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</si>
  <si>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</si>
  <si>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</si>
  <si>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</si>
  <si>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</si>
  <si>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</si>
  <si>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</si>
  <si>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</si>
  <si>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</si>
  <si>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</si>
  <si>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</si>
  <si>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</si>
  <si>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</si>
  <si>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</si>
  <si>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</si>
  <si>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</si>
  <si>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</si>
  <si>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</si>
  <si>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</si>
  <si>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</si>
  <si>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</si>
  <si>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</si>
  <si>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</si>
  <si>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</si>
  <si>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</si>
  <si>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</si>
  <si>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</si>
  <si>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</si>
  <si>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</si>
  <si>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</si>
  <si>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</si>
  <si>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</si>
  <si>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</si>
  <si>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</si>
  <si>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</si>
  <si>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</si>
  <si>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</si>
  <si>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</si>
  <si>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</si>
  <si>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</si>
  <si>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</si>
  <si>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</si>
  <si>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</si>
  <si>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</si>
  <si>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</si>
  <si>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</si>
  <si>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</si>
  <si>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</si>
  <si>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</si>
  <si>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</si>
  <si>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</si>
  <si>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</si>
  <si>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</si>
  <si>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</si>
  <si>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</si>
  <si>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</si>
  <si>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</si>
  <si>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</si>
  <si>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</si>
  <si>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</si>
  <si>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</si>
  <si>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</si>
  <si>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</si>
  <si>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</si>
  <si>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</si>
  <si>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</si>
  <si>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</si>
  <si>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</si>
  <si>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</si>
  <si>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</si>
  <si>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</si>
  <si>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</si>
  <si>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</si>
  <si>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</si>
  <si>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</si>
  <si>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</si>
  <si>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</si>
  <si>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</si>
  <si>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</si>
  <si>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</si>
  <si>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</si>
  <si>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</si>
  <si>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</si>
  <si>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</si>
  <si>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</si>
  <si>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</si>
  <si>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</si>
  <si>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</si>
  <si>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</si>
  <si>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</si>
  <si>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</si>
  <si>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</si>
  <si>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</si>
  <si>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</si>
  <si>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</si>
  <si>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</si>
  <si>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</si>
  <si>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</si>
  <si>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</si>
  <si>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</si>
  <si>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</si>
  <si>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</si>
  <si>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</si>
  <si>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</si>
  <si>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</si>
  <si>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</si>
  <si>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</si>
  <si>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</si>
  <si>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</si>
  <si>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</si>
  <si>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</si>
  <si>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</si>
  <si>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</si>
  <si>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</si>
  <si>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</si>
  <si>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</si>
  <si>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</si>
  <si>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</si>
  <si>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</si>
  <si>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</si>
  <si>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</si>
  <si>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</si>
  <si>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</si>
  <si>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</si>
  <si>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</si>
  <si>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</si>
  <si>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</si>
  <si>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</si>
  <si>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</si>
  <si>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</si>
  <si>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</si>
  <si>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</si>
  <si>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</si>
  <si>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</si>
  <si>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</si>
  <si>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</si>
  <si>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</si>
  <si>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</si>
  <si>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</si>
  <si>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</si>
  <si>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</si>
  <si>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</si>
  <si>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</si>
  <si>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</si>
  <si>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</si>
  <si>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</si>
  <si>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</si>
  <si>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</si>
  <si>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</si>
  <si>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</si>
  <si>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</si>
  <si>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</si>
  <si>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</si>
  <si>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</si>
  <si>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</si>
  <si>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</si>
  <si>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</si>
  <si>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</si>
  <si>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</si>
  <si>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</si>
  <si>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</si>
  <si>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</si>
  <si>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</si>
  <si>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</si>
  <si>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</si>
  <si>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</si>
  <si>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</si>
  <si>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</si>
  <si>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</si>
  <si>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</si>
  <si>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</si>
  <si>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</si>
  <si>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</si>
  <si>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</si>
  <si>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</si>
  <si>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</si>
  <si>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</si>
  <si>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</si>
  <si>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</si>
  <si>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</si>
  <si>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</si>
  <si>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</si>
  <si>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</si>
  <si>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</si>
  <si>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</si>
  <si>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</si>
  <si>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</si>
  <si>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</si>
  <si>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</si>
  <si>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</si>
  <si>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</si>
  <si>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</si>
  <si>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</si>
  <si>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</si>
  <si>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</si>
  <si>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</si>
  <si>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</si>
  <si>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</si>
  <si>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</si>
  <si>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</si>
  <si>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</si>
  <si>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</si>
  <si>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</si>
  <si>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</si>
  <si>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</si>
  <si>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</si>
  <si>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</si>
  <si>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</si>
  <si>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</si>
  <si>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</si>
  <si>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</si>
  <si>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</si>
  <si>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</si>
  <si>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</si>
  <si>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</si>
  <si>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</si>
  <si>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</si>
  <si>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</si>
  <si>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</si>
  <si>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</si>
  <si>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</si>
  <si>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</si>
  <si>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</si>
  <si>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</si>
  <si>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</si>
  <si>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</si>
  <si>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</si>
  <si>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</si>
  <si>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</si>
  <si>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</si>
  <si>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</si>
  <si>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</si>
  <si>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</si>
  <si>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</si>
  <si>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</si>
  <si>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</si>
  <si>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</si>
  <si>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</si>
  <si>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</si>
  <si>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</si>
  <si>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</si>
  <si>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</si>
  <si>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</si>
  <si>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</si>
  <si>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</si>
  <si>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</si>
  <si>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</si>
  <si>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</si>
  <si>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</si>
  <si>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</si>
  <si>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</si>
  <si>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</si>
  <si>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</si>
  <si>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</si>
  <si>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</si>
  <si>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</si>
  <si>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</si>
  <si>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</si>
  <si>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</si>
  <si>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</si>
  <si>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</si>
  <si>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</si>
  <si>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</si>
  <si>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</si>
  <si>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</si>
  <si>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</si>
  <si>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</si>
  <si>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</si>
  <si>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</si>
  <si>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</si>
  <si>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</si>
  <si>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</si>
  <si>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</si>
  <si>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</si>
  <si>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</si>
  <si>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</si>
  <si>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</si>
  <si>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</si>
  <si>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</si>
  <si>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</si>
  <si>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</si>
  <si>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</si>
  <si>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</si>
  <si>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</si>
  <si>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</si>
  <si>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</si>
  <si>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</si>
  <si>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</si>
  <si>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</si>
  <si>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</si>
  <si>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</si>
  <si>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</si>
  <si>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</si>
  <si>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</si>
  <si>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</si>
  <si>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</si>
  <si>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</si>
  <si>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</si>
  <si>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</si>
  <si>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</si>
  <si>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</si>
  <si>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</si>
  <si>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</si>
  <si>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</si>
  <si>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</si>
  <si>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</si>
  <si>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</si>
  <si>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</si>
  <si>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</si>
  <si>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</si>
  <si>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</si>
  <si>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</si>
  <si>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</si>
  <si>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</si>
  <si>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</si>
  <si>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</si>
  <si>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</si>
  <si>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</si>
  <si>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</si>
  <si>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</si>
  <si>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</si>
  <si>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</si>
  <si>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</si>
  <si>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</si>
  <si>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</si>
  <si>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</si>
  <si>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</si>
  <si>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</si>
  <si>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</si>
  <si>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</si>
  <si>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</si>
  <si>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</si>
  <si>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</si>
  <si>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</si>
  <si>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</si>
  <si>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20 Min</t>
  </si>
  <si>
    <t>sceco cut in area after HUB site restored site still down team on the way check localy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</si>
  <si>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</si>
  <si>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</si>
  <si>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</si>
  <si>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</si>
  <si>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</si>
  <si>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</si>
  <si>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</si>
  <si>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</si>
  <si>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</si>
  <si>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</si>
  <si>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PCM-20251120-00001680</t>
  </si>
  <si>
    <t>EM Team on the way ETA: 40 Mins</t>
  </si>
  <si>
    <t>PCM-20251120-00001602</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</si>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</sst>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318.77870532407542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45981.727131250002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45981.727131250002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45981.727131250002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45981.727131250002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45981.727131250002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45981.727131250002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45981.727131250002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45981.727131250002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45981.727131250002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45981.727131250002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45981.727131250002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45981.727131250002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45981.727131250002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45981.727131250002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45981.727131250002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45981.727131250002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45981.727131250002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45981.727131250002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45981.727131250002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45981.727131250002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45981.727131250002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45981.727131250002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45981.727131250002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45981.727131250002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45981.727131250002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45981.727131250002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45981.727131250002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45981.727131250002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45981.727131250002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45981.727131250002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45981.727131250002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45981.727131250002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45981.727131250002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45981.727131250002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45981.727131250002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45981.727131250002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45981.727131250002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45981.727131250002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45981.727131250002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45981.727131250002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45981.727131250002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45981.727131250002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45981.727131250002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45981.727131250002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45981.727131250002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45981.727131250002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45981.727131250002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45981.727131250002</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45981.727131250002</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45981.727131250002</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45981.727131250002</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156.72729328704008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45981.727131250002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45981.727131250002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45981.727131250002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45981.727131250002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45981.727131250002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45981.727131250002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45981.727131250002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45981.727131250002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45981.727131250002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45981.727131250002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45981.727131250002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45981.727131250002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45981.727131250002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45981.727131250002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45981.727131250002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45981.727131250002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45981.727131250002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45981.727131250002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45981.727131250002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45981.727131250002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45981.727131250002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45981.727131250002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45981.727131250002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45981.727131250002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45981.727131250002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45981.727131250002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45981.727131250002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45981.727131250002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45981.727131250002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45981.727131250002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45981.727131250002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45981.727131250002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45981.727131250002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45981.727131250002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45981.727131250002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45981.727131250002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45981.727131250002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45981.727131250002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45981.727131250002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45981.727131250002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45981.727131250002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45981.727131250002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45981.727131250002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45981.727131250002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45981.727131250002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45981.727131250002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45981.727131250002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45981.727131250002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45981.727131250002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45981.727131250002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45981.727131250002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45981.727131250002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45981.727131250002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45981.727131250002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45981.727131250002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45981.727131250002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45981.727131250002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45981.727131250002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45981.727131250002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45981.727131250002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45981.727131250002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45981.727131250002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45981.727131250002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45981.727131250002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45981.727131250002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45981.727131250002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45981.727131250002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45981.727131250002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45981.727131250002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45981.727131250002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45981.727131250002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45981.727131250002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45981.727131250002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45981.727131250002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45981.727131250002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45981.727131250002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45981.727131250002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45981.727131250002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45981.727131250002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45981.727131250002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45981.727131250002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45981.727131250002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45981.727131250002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45981.727131250002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45981.727131250002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45981.727131250002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45981.727131250002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45981.727131250002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45981.727131250002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45981.727131250002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45981.727131250002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45981.727131250002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45981.727131250002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45981.727131250002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45981.727131250002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45981.727131250002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45981.727131250002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45981.727131250002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45981.727131250002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45981.727131250002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45981.727131250002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45981.727131250002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45981.727131250002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45981.727131250002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45981.727131250002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45981.727131250002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45981.727131250002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45981.727131250002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45981.727131250002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45981.727131250002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45981.727131250002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45981.727131250002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45981.727131250002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45981.727131250002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45981.727131250002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45981.727131250002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45981.727131250002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45981.727131250002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45981.727131250002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45981.727131250002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45981.727131250002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45981.727131250002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45981.727131250002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45981.727131250002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45981.727131250002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45981.727131250002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45981.727131250002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45981.727131250002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45981.727131250002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45981.727131250002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45981.727131250002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45981.727131250002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45981.727131250002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45981.727131250002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45981.727131250002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45981.727131250002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45981.727131250002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45981.727131250002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45981.727131250002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45981.727131250002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45981.727131250002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45981.727131250002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45981.727131250002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45981.727131250002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45981.727131250002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45981.727131250002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45981.727131250002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45981.727131250002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45981.727131250002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45981.727131250002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45981.727131250002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45981.727131250002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45981.727131250002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45981.727131250002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45981.727131250002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45981.727131250002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45981.727131250002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45981.727131250002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45981.727131250002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45981.727131250002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45981.727131250002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45981.727131250002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45981.727131250002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45981.727131250002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45981.727131250002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45981.727131250002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45981.727131250002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45981.727131250002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45981.727131250002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45981.727131250002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45981.727131250002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45981.727131250002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45981.727131250002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45981.727131250002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45981.727131250002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45981.727131250002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45981.727131250002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45981.727131250002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45981.727131250002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45981.727131250002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45981.727131250002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45981.727131250002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45981.727131250002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45981.727131250002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45981.727131250002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45981.727131250002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45981.727131250002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45981.727131250002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45981.727131250002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45981.727131250002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45981.727131250002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45981.727131250002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45981.727131250002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45981.727131250002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45981.727131250002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45981.727131250002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45981.727131250002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45981.727131250002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45981.727131250002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45981.727131250002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45981.727131250002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45981.727131250002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45981.727131250002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45981.727131250002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45981.727131250002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45981.727131250002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45981.727131250002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45981.727131250002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45981.727131250002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45981.727131250002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45981.727131250002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45981.727131250002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45981.727131250002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45981.727131250002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45981.727131250002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45981.727131250002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45981.727131250002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45981.727131250002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45981.727131250002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45981.727131250002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45981.727131250002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45981.727131250002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45981.727131250002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45981.727131250002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45981.727131250002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45981.727131250002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45981.727131250002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45981.727131250002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45981.727131250002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45981.727131250002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45981.727131250002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45981.727131250002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45981.727131250002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45981.727131250002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45981.727131250002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45981.727131250002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45981.727131250002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45981.727131250002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45981.727131250002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45981.727131250002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45981.727131250002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45981.727131250002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45981.727131250002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45981.727131250002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45981.727131250002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45981.727131250002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45981.727131250002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45981.727131250002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45981.727131250002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45981.727131250002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45981.727131250002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45981.727131250002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45981.727131250002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45981.727131250002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45981.727131250002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45981.727131250002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45981.727131250002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45981.727131250002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45981.727131250002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45981.727131250002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45981.727131250002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45981.727131250002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45981.727131250002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45981.727131250002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45981.727131250002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45981.727131250002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45981.727131250002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45981.727131250002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45981.727131250002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45981.727131250002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45981.727131250002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45981.727131250002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45981.727131250002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45981.727131250002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45981.727131250002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45981.727131250002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45981.727131250002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45981.727131250002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45981.727131250002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45981.727131250002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45981.727131250002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45981.727131250002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45981.727131250002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45981.727131250002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45981.727131250002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45981.727131250002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45981.727131250002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45981.727131250002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45981.727131250002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45981.727131250002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45981.727131250002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45981.727131250002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45981.727131250002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45981.727131250002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45981.727131250002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45981.727131250002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45981.727131250002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45981.727131250002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45981.727131250002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45981.727131250002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45981.727131250002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45981.727131250002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45981.727131250002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45981.727131250002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45981.727131250002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45981.727131250002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45981.727131250002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45981.727131250002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45981.727131250002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45981.727131250002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45981.727131250002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45981.727131250002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45981.727131250002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45981.727131250002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45981.727131250002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45981.727131250002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45981.727131250002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45981.727131250002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45981.727131250002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45981.727131250002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45981.727131250002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45981.727131250002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45981.727131250002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45981.727131250002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45981.727131250002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45981.727131250002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45981.727131250002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45981.727131250002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45981.727131250002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45981.727131250002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45981.727131250002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45981.727131250002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45981.727131250002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45981.727131250002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45981.727131250002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45981.727131250002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45981.727131250002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45981.727131250002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45981.727131250002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45981.727131250002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45981.727131250002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45981.727131250002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45981.727131250002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45981.727131250002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45981.727131250002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45981.727131250002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45981.727131250002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45981.727131250002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45981.727131250002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45981.727131250002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45981.727131250002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45981.727131250002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45981.727131250002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45981.727131250002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45981.727131250002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45981.727131250002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45981.727131250002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45981.727131250002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45981.727131250002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45981.727131250002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45981.727131250002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45981.727131250002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45981.727131250002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45981.727131250002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45981.727131250002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45981.727131250002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45981.727131250002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45981.727131250002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45981.727131250002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45981.727131250002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45981.727131250002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45981.727131250002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45981.727131250002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45981.727131250002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45981.727131250002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45981.727131250002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45981.727131250002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45981.727131250002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45981.727131250002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45981.727131250002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45981.727131250002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45981.727131250002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45981.727131250002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45981.727131250002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45981.727131250002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45981.727131250002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45981.727131250002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45981.727131250002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45981.727131250002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45981.727131250002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45981.727131250002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45981.727131250002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45981.727131250002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45981.727131250002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45981.727131250002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45981.727131250002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45981.727131250002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45981.727131250002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45981.727131250002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45981.727131250002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45981.727131250002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45981.727131250002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45981.727131250002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45981.727131250002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45981.727131250002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45981.727131250002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45981.727131250002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45981.727131250002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45981.727131250002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45981.727131250002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45981.727131250002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45981.727131250002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45981.727131250002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45981.727131250002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45981.727131250002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45981.727131250002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45981.727131250002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45981.727131250002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45981.727131250002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45981.727131250002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45981.727131250002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45981.727131250002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45981.727131250002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45981.727131250002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45981.727131250002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45981.727131250002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45981.727131250002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45981.727131250002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45981.727131250002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45981.727131250002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45981.727131250002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45981.727131250002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45981.727131250002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45981.727131250002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45981.727131250002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45981.727131250002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45981.727131250002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45981.727131250002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45981.727131250002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45981.727131250002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45981.727131250002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45981.727131250002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45981.727131250002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45981.727131250002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45981.727131250002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45981.727131250002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45981.727131250002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45981.727131250002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45981.727131250002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45981.727131250002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45981.727131250002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45981.727131250002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45981.727131250002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45981.727131250002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45981.727131250002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45981.727131250002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45981.727131250002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45981.727131250002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45981.727131250002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45981.727131250002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45981.727131250002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45981.727131250002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45981.727131250002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45981.727131250002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45981.727131250002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45981.727131250002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45981.727131250002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45981.727131250002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45981.727131250002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45981.727131250002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45981.727131250002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45981.727131250002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45981.727131250002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45981.727131250002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45981.727131250002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45981.727131250002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45981.727131250002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45981.727131250002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45981.727131250002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45981.727131250002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45981.727131250002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45981.727131250002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45981.727131250002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45981.727131250002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45981.727131250002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45981.727131250002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45981.727131250002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45981.727131250002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45981.727131250002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45981.727131250002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45981.727131250002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45981.727131250002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45981.727131250002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45981.727131250002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45981.727131250002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45981.727131250002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45981.727131250002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45981.727131250002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45981.727131250002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45981.727131250002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45981.727131250002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45981.727131250002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45981.727131250002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45981.727131250002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45981.727131250002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45981.727131250002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45981.727131250002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45981.727131250002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45981.727131250002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45981.727131250002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45981.727131250002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45981.727131250002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45981.727131250002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45981.727131250002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45981.727131250002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45981.727131250002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45981.727131250002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45981.727131250002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45981.727131250002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45981.727131250002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45981.727131250002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45981.727131250002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45981.727131250002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45981.727131250002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45981.727131250002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45981.727131250002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45981.727131250002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45981.727131250002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45981.727131250002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45981.727131250002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45981.727131250002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45981.727131250002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45981.727131250002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45981.727131250002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45981.727131250002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45981.727131250002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45981.727131250002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45981.727131250002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45981.727131250002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45981.727131250002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45981.727131250002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45981.727131250002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45981.727131250002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45981.727131250002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45981.727131250002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45981.727131250002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45981.727131250002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45981.727131250002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45981.727131250002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45981.727131250002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45981.727131250002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45981.727131250002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45981.727131250002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45981.727131250002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45981.727131250002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45981.727131250002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45981.727131250002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45981.727131250002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45981.727131250002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45981.727131250002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45981.727131250002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45981.727131250002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45981.727131250002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45981.727131250002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45981.727131250002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45981.727131250002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45981.727131250002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45981.727131250002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45981.727131250002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45981.727131250002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45981.727131250002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45981.727131250002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45981.727131250002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45981.727131250002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45981.727131250002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45981.727131250002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45981.727131250002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45981.727131250002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45981.727131250002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45981.727131250002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45981.727131250002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45981.727131250002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45981.727131250002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45981.727131250002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45981.727131250002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45981.727131250002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45981.727131250002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45981.727131250002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45981.727131250002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45981.727131250002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45981.727131250002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45981.727131250002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45981.727131250002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45981.727131250002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45981.727131250002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45981.727131250002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45981.727131250002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45981.727131250002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45981.727131250002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45981.727131250002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45981.727131250002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45981.727131250002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45981.727131250002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45981.727131250002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45981.727131250002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45981.727131250002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45981.727131250002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45981.727131250002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45981.727131250002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45981.727131250002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45981.727131250002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45981.727131250002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45981.727131250002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45981.727131250002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45981.727131250002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45981.727131250002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45981.727131250002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45981.727131250002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45981.727131250002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45981.727131250002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45981.727131250002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45981.727131250002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45981.727131250002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45981.727131250002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45981.727131250002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45981.727131250002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45981.727131250002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45981.727131250002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45981.727131250002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45981.727131250002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45981.727131250002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45981.727131250002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45981.727131250002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45981.727131250002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45981.727131250002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45981.727131250002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45981.727131250002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45981.727131250002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45981.727131250002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45981.727131250002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45981.727131250002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45981.727131250002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45981.727131250002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45981.727131250002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45981.727131250002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45981.727131250002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45981.727131250002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45981.727131250002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45981.727131250002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45981.727131250002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45981.727131250002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45981.727131250002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45981.727131250002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45981.727131250002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45981.727131250002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45981.727131250002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45981.727131250002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45981.727131250002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45981.727131250002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45981.727131250002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45981.727131250002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45981.727131250002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45981.727131250002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45981.727131250002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45981.727131250002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45981.727131250002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45981.727131250002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45981.727131250002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45981.727131250002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45981.727131250002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45981.727131250002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45981.727131250002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45981.727131250002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45981.727131250002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45981.727131250002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45981.727131250002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45981.727131250002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45981.727131250002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45981.727131250002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45981.727131250002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45981.727131250002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45981.727131250002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45981.727131250002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45981.727131250002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45981.727131250002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45981.727131250002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45981.727131250002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45981.727131250002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45981.727131250002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45981.727131250002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45981.727131250002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45981.727131250002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45981.727131250002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45981.727131250002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45981.727131250002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45981.727131250002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45981.727131250002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45981.727131250002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45981.727131250002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45981.727131250002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45981.727131250002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45981.727131250002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45981.727131250002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45981.727131250002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45981.727131250002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45981.727131250002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45981.727131250002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45981.727131250002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45981.727131250002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45981.727131250002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45981.727131250002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45981.727131250002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45981.727131250002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45981.727131250002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45981.727131250002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45981.727131250002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45981.727131250002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45981.727131250002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45981.727131250002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45981.727131250002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45981.727131250002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45981.727131250002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45981.727131250002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45981.727131250002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45981.727131250002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45981.727131250002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45981.727131250002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45981.727131250002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45981.727131250002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45981.727131250002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45981.727131250002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45981.727131250002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45981.727131250002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45981.727131250002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45981.727131250002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45981.727131250002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45981.727131250002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45981.727131250002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45981.727131250002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45981.727131250002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45981.727131250002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45981.727131250002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45981.727131250002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45981.727131250002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45981.727131250002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45981.727131250002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45981.727131250002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45981.727131250002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45981.727131250002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45981.727131250002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45981.727131250002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45981.727131250002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45981.727131250002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45981.727131250002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45981.727131250002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45981.727131250002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45981.727131250002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45981.727131250002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45981.727131250002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45981.727131250002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45981.727131250002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45981.727131250002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45981.727131250002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45981.727131250002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45981.727131250002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45981.727131250002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45981.727131250002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45981.727131250002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45981.727131250002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45981.727131250002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45981.727131250002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45981.727131250002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45981.727131250002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45981.727131250002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45981.727131250002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45981.727131250002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45981.727131250002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45981.727131250002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45981.727131250002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45981.727131250002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45981.727131250002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45981.727131250002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45981.727131250002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45981.727131250002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45981.727131250002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45981.727131250002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45981.727131250002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45981.727131250002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45981.727131250002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45981.727131250002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45981.727131250002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45981.727131250002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45981.727131250002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45981.727131250002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45981.727131250002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45981.727131250002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45981.727131250002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45981.727131250002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45981.727131250002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45981.727131250002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45981.727131250002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45981.727131250002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45981.727131250002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45981.727131250002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45981.727131250002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45981.727131250002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45981.727131250002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45981.727131250002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45981.727131250002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45981.727131250002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45981.727131250002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45981.727131250002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45981.727131250002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45981.727131250002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45981.727131250002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45981.727131250002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45981.727131250002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45981.727131250002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45981.727131250002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45981.727131250002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45981.727131250002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45981.727131250002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45981.727131250002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45981.727131250002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45981.727131250002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45981.727131250002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45981.727131250002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45981.727131250002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45981.727131250002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45981.727131250002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45981.727131250002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45981.727131250002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45981.727131250002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45981.727131250002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45981.727131250002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45981.727131250002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45981.727131250002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45981.727131250002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45981.727131250002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45981.727131250002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45981.727131250002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45981.727131250002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45981.727131250002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45981.727131250002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45981.727131250002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45981.727131250002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45981.727131250002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45981.727131250002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45981.727131250002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45981.727131250002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45981.727131250002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45981.727131250002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45981.727131250002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45981.727131250002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45981.727131250002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45981.727131250002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45981.727131250002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45981.727131250002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45981.727131250002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45981.727131250002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45981.727131250002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45981.727131250002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45981.727131250002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45981.727131250002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45981.727131250002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45981.727131250002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45981.727131250002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45981.727131250002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45981.727131250002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45981.727131250002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45981.727131250002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45981.727131250002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45981.727131250002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45981.727131250002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45981.727131250002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45981.727131250002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45981.727131250002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45981.727131250002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45981.727131250002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45981.727131250002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45981.727131250002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45981.727131250002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45981.727131250002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45981.727131250002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45981.727131250002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45981.727131250002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45981.727131250002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45981.727131250002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45981.727131250002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45981.727131250002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45981.727131250002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45981.727131250002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45981.727131250002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45981.727131250002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45981.727131250002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45981.727131250002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45981.727131250002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45981.727131250002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45981.727131250002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45981.727131250002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45981.727131250002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45981.727131250002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45981.727131250002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45981.727131250002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45981.727131250002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45981.727131250002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45981.727131250002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45981.727131250002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45981.727131250002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45981.727131250002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45981.727131250002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45981.727131250002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45981.727131250002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45981.727131250002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45981.727131250002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45981.727131250002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45981.727131250002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45981.727131250002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45981.727131250002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45981.727131250002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45981.727131250002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45981.727131250002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45981.727131250002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45981.727131250002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45981.727131250002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45981.727131250002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45981.727131250002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45981.727131250002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45981.727131250002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45981.727131250002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45981.727131250002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45981.727131250002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45981.727131250002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45981.727131250002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45981.727131250002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45981.727131250002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45981.727131250002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45981.727131250002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45981.727131250002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45981.727131250002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45981.727131250002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45981.727131250002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45981.727131250002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45981.727131250002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45981.727131250002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45981.727131250002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45981.727131250002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45981.727131250002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45981.727131250002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45981.727131250002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45981.727131250002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45981.727131250002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45981.727131250002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45981.727131250002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45981.727131250002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45981.727131250002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45981.727131250002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45981.727131250002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45981.727131250002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45981.727131250002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45981.727131250002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45981.727131250002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45981.727131250002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45981.727131250002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45981.727131250002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45981.727131250002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45981.727131250002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45981.727131250002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45981.727131250002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45981.727131250002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45981.727131250002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45981.727131250002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45981.727131250002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45981.727131250002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45981.727131250002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45981.727131250002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45981.727131250002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45981.727131250002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45981.727131250002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45981.727131250002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45981.727131250002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45981.727131250002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45981.727131250002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45981.727131250002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45981.727131250002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45981.727131250002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45981.727131250002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45981.727131250002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45981.727131250002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45981.727131250002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45981.727131250002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45981.727131250002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45981.727131250002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45981.727131250002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45981.727131250002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45981.727131250002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45981.727131250002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45981.727131250002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45981.727131250002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45981.727131250002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45981.727131250002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45981.727131250002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45981.727131250002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45981.727131250002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45981.727131250002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45981.727131250002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45981.727131250002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45981.727131250002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45981.727131250002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45981.727131250002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45981.727131250002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45981.727131250002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45981.727131250002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45981.727131250002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45981.727131250002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45981.727131250002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45981.727131250002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45981.727131250002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45981.727131250002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45981.727131250002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45981.727131250002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45981.727131250002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45981.727131250002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45981.727131250002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45981.727131250002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45981.727131250002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45981.727131250002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45981.727131250002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45981.727131250002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45981.727131250002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45981.727131250002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45981.727131250002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45981.727131250002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45981.727131250002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45981.727131250002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45981.727131250002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45981.727131250002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45981.727131250002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45981.727131250002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45981.727131250002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45981.727131250002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45981.727131250002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45981.727131250002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45981.727131250002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45981.727131250002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45981.727131250002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45981.727131250002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45981.727131250002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45981.727131250002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45981.727131250002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45981.727131250002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45981.727131250002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45981.727131250002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45981.727131250002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45981.727131250002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45981.727131250002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45981.727131250002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45981.727131250002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45981.727131250002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45981.727131250002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45981.727131250002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45981.727131250002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45981.727131250002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45981.727131250002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45981.727131250002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45981.727131250002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45981.727131250002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45981.727131250002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45981.727131250002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45981.727131250002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45981.727131250002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45981.727131250002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45981.727131250002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45981.727131250002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45981.727131250002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45981.727131250002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45981.727131250002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45981.727131250002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45981.727131250002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45981.727131250002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45981.727131250002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45981.727131250002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45981.727131250002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45981.727131250002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45981.727131250002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45981.727131250002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45981.727131250002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45981.727131250002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45981.727131250002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45981.727131250002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45981.727131250002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45981.727131250002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45981.727131250002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45981.727131250002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45981.727131250002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45981.727131250002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45981.727131250002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45981.727131250002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45981.727131250002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45981.727131250002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45981.727131250002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45981.727131250002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45981.727131250002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45981.727131250002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45981.727131250002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45981.727131250002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45981.727131250002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45981.727131250002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45981.727131250002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45981.727131250002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45981.727131250002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45981.727131250002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45981.727131250002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45981.727131250002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45981.727131250002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45981.727131250002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45981.727131250002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45981.727131250002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45981.727131250002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45981.727131250002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45981.727131250002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45981.727131250002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45981.727131250002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45981.727131250002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45981.727131250002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45981.727131250002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45981.727131250002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45981.727131250002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45981.727131250002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45981.727131250002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45981.727131250002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45981.727131250002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45981.727131250002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45981.727131250002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45981.727131250002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45981.727131250002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45981.727131250002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45981.727131250002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278.24641365740536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38770</v>
      </c>
      <c r="E3" s="94" t="s">
        <v>39021</v>
      </c>
      <c r="F3" s="95"/>
      <c r="G3" s="96">
        <f t="shared" ref="G3:G37" ca="1" si="0">IFERROR(NOW()-F3,"")</f>
        <v>45981.727131250002</v>
      </c>
      <c r="H3" s="95">
        <v>45981.682905092595</v>
      </c>
      <c r="I3" s="113" t="str">
        <f>IFERROR(VLOOKUP(D3,DB!A:F,6,0),"")</f>
        <v>Generator-SG</v>
      </c>
      <c r="J3" s="113" t="str">
        <f>IFERROR(VLOOKUP(D3,DB!A:G,7,0),"")</f>
        <v>No BB Shifted</v>
      </c>
      <c r="K3" s="97" t="s">
        <v>39109</v>
      </c>
      <c r="L3" s="91" t="str">
        <f>IFERROR(VLOOKUP(D3,DB!A:I,9,0),"")</f>
        <v>Latis</v>
      </c>
    </row>
    <row r="4" spans="1:16" ht="30" customHeight="1">
      <c r="A4" s="113" t="s">
        <v>39108</v>
      </c>
      <c r="B4" s="113" t="str">
        <f>IFERROR(VLOOKUP(D4,DB!A:K,11,0),"")</f>
        <v>R4</v>
      </c>
      <c r="C4" s="93">
        <v>2</v>
      </c>
      <c r="D4" s="91" t="s">
        <v>35173</v>
      </c>
      <c r="E4" s="94"/>
      <c r="F4" s="95"/>
      <c r="G4" s="96">
        <f t="shared" ca="1" si="0"/>
        <v>45981.727131250002</v>
      </c>
      <c r="H4" s="95">
        <v>45981.342361111114</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45981.727131250002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45981.727131250002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45981.727131250002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45981.727131250002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45981.727131250002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45981.727131250002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45981.727131250002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45981.727131250002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45981.727131250002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45981.727131250002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45981.727131250002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45981.727131250002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45981.727131250002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45981.727131250002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45981.727131250002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45981.727131250002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45981.727131250002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45981.727131250002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45981.727131250002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45981.727131250002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45981.727131250002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45981.727131250002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45981.727131250002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45981.727131250002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45981.727131250002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45981.727131250002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45981.727131250002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45981.727131250002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45981.727131250002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45981.727131250002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45981.727131250002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45981.727131250002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45981.727131250002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45981.727131250002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45981.727131250002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45981.727131250002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45981.727131250002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45981.727131250002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45981.727131250002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45981.727131250002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45981.727131250002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45981.727131250002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45981.727131250002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45981.727131250002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45981.727131250002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45981.727131250002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45981.727131250002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45981.727131250002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45981.727131250002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45981.727131250002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45981.727131250002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45981.727131250002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45981.727131250002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45981.727131250002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45981.727131250002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45981.727131250002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45981.727131250002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45981.727131250002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45981.727131250002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45981.727131250002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45981.727131250002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45981.727131250002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45981.727131250002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45981.727131250002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45981.727131250002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45981.727131250002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45981.727131250002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45981.727131250002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45981.727131250002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45981.727131250002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45981.727131250002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45981.727131250002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45981.727131250002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45981.727131250002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45981.727131250002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45981.727131250002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45981.727131250002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45981.727131250002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45981.727131250002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45981.727131250002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45981.727131250002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45981.727131250002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45981.727131250002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45981.727131250002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45981.727131250002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45981.727131250002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45981.727131250002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45981.727131250002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45981.727131250002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45981.727131250002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45981.727131250002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45981.727131250002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45981.727131250002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45981.727131250002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45981.727131250002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45981.727131250002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45981.727131250002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45981.727131250002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45981.727131250002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45981.727131250002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45981.727131250002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45981.727131250002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45981.727131250002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45981.727131250002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45981.727131250002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45981.727131250002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45981.727131250002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45981.727131250002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45981.727131250002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45981.727131250002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45981.727131250002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45981.727131250002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45981.727131250002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45981.727131250002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45981.727131250002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45981.727131250002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45981.727131250002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45981.727131250002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45981.727131250002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45981.727131250002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45981.727131250002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45981.727131250002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45981.727131250002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45981.727131250002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45981.727131250002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45981.727131250002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45981.727131250002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45981.727131250002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45981.727131250002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45981.727131250002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45981.727131250002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45981.727131250002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45981.727131250002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45981.727131250002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45981.727131250002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45981.727131250002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45981.727131250002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45981.727131250002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45981.727131250002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45981.727131250002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45981.727131250002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45981.727131250002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45981.727131250002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45981.727131250002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45981.727131250002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45981.727131250002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45981.727131250002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45981.727131250002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45981.727131250002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45981.727131250002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45981.727131250002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45981.727131250002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45981.727131250002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45981.727131250002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45981.727131250002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45981.727131250002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45981.727131250002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45981.727131250002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45981.727131250002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45981.727131250002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45981.727131250002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45981.727131250002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45981.727131250002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45981.727131250002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45981.727131250002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45981.727131250002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45981.727131250002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45981.727131250002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45981.727131250002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45981.727131250002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45981.727131250002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45981.727131250002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45981.727131250002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45981.727131250002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45981.727131250002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45981.727131250002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45981.727131250002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45981.727131250002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45981.727131250002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45981.727131250002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45981.727131250002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45981.727131250002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45981.727131250002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45981.727131250002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45981.727131250002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45981.727131250002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45981.727131250002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45981.727131250002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45981.727131250002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45981.727131250002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45981.727131250002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45981.727131250002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45981.727131250002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45981.727131250002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45981.727131250002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45981.727131250002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45981.727131250002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45981.727131250002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45981.727131250002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45981.727131250002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45981.727131250002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45981.727131250002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45981.727131250002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45981.727131250002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45981.727131250002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45981.727131250002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45981.727131250002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45981.727131250002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45981.727131250002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45981.727131250002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45981.727131250002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45981.727131250002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45981.727131250002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45981.727131250002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45981.727131250002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45981.727131250002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45981.727131250002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45981.727131250002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45981.727131250002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45981.727131250002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45981.727131250002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45981.727131250002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45981.727131250002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45981.727131250002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45981.727131250002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45981.727131250002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45981.727131250002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45981.727131250002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45981.727131250002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45981.727131250002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45981.727131250002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45981.727131250002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45981.727131250002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45981.727131250002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45981.727131250002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45981.727131250002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45981.727131250002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45981.727131250002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45981.727131250002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45981.727131250002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45981.727131250002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45981.727131250002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45981.727131250002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45981.727131250002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45981.727131250002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45981.727131250002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45981.727131250002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45981.727131250002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45981.727131250002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45981.727131250002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45981.727131250002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45981.727131250002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45981.727131250002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45981.727131250002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45981.727131250002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45981.727131250002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45981.727131250002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45981.727131250002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45981.727131250002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45981.727131250002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45981.727131250002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45981.727131250002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45981.727131250002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45981.727131250002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45981.727131250002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45981.727131250002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45981.727131250002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45981.727131250002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45981.727131250002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45981.727131250002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45981.727131250002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45981.727131250002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45981.727131250002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45981.727131250002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45981.727131250002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45981.727131250002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45981.727131250002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45981.727131250002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45981.727131250002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45981.727131250002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45981.727131250002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45981.727131250002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45981.727131250002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45981.727131250002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45981.727131250002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45981.727131250002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45981.727131250002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45981.727131250002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45981.727131250002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45981.727131250002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45981.727131250002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45981.727131250002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45981.727131250002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45981.727131250002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45981.727131250002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45981.727131250002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45981.727131250002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45981.727131250002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45981.727131250002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45981.727131250002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45981.727131250002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45981.727131250002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45981.727131250002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45981.727131250002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45981.727131250002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45981.727131250002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45981.727131250002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45981.727131250002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45981.727131250002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45981.727131250002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45981.727131250002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45981.727131250002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45981.727131250002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45981.727131250002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45981.727131250002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45981.727131250002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45981.727131250002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45981.727131250002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45981.727131250002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45981.727131250002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45981.727131250002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45981.727131250002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45981.727131250002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45981.727131250002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45981.727131250002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45981.727131250002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45981.727131250002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45981.727131250002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45981.727131250002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45981.727131250002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45981.727131250002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45981.727131250002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45981.727131250002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45981.727131250002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45981.727131250002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45981.727131250002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45981.727131250002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45981.727131250002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45981.727131250002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45981.727131250002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45981.727131250002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45981.727131250002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45981.727131250002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45981.727131250002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45981.727131250002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45981.727131250002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45981.727131250002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45981.727131250002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45981.727131250002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45981.727131250002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45981.727131250002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45981.727131250002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45981.727131250002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21" ca="1" si="6">IFERROR(NOW()-F358,"")</f>
        <v>45981.727131250002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45981.727131250002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45981.727131250002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45981.727131250002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45981.727131250002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45981.727131250002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45981.727131250002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45981.727131250002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45981.727131250002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45981.727131250002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45981.727131250002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45981.727131250002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45981.727131250002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45981.727131250002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45981.727131250002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45981.727131250002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45981.727131250002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45981.727131250002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45981.727131250002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45981.727131250002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45981.727131250002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45981.727131250002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45981.727131250002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45981.727131250002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45981.727131250002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45981.727131250002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45981.727131250002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45981.727131250002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45981.727131250002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45981.727131250002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45981.727131250002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45981.727131250002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45981.727131250002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45981.727131250002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45981.727131250002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45981.727131250002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45981.727131250002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45981.727131250002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45981.727131250002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45981.727131250002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45981.727131250002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45981.727131250002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45981.727131250002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45981.727131250002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45981.727131250002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45981.727131250002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45981.727131250002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45981.727131250002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45981.727131250002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45981.727131250002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45981.727131250002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45981.727131250002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45981.727131250002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45981.727131250002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45981.727131250002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45981.727131250002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45981.727131250002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45981.727131250002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45981.727131250002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45981.727131250002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45981.727131250002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45981.727131250002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45981.727131250002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45981.727131250002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ref="G422:G467" ca="1" si="7">IFERROR(NOW()-F422,"")</f>
        <v>45981.727131250002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45981.727131250002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45981.727131250002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45981.727131250002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45981.727131250002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45981.727131250002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45981.727131250002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45981.727131250002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45981.727131250002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45981.727131250002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45981.727131250002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45981.727131250002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45981.727131250002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45981.727131250002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45981.727131250002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45981.727131250002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45981.727131250002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45981.727131250002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45981.727131250002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45981.727131250002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45981.727131250002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45981.727131250002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45981.727131250002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45981.727131250002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45981.727131250002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45981.727131250002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45981.727131250002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45981.727131250002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45981.727131250002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45981.727131250002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45981.727131250002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45981.727131250002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45981.727131250002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45981.727131250002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45981.727131250002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45981.727131250002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45981.727131250002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45981.727131250002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45981.727131250002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45981.727131250002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45981.727131250002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45981.727131250002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45981.727131250002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45981.727131250002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45981.727131250002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45981.727131250002</v>
      </c>
      <c r="H467" s="95"/>
      <c r="I467" s="113" t="str">
        <f>IFERROR(VLOOKUP(D467,DB!A:F,6,0),"")</f>
        <v/>
      </c>
      <c r="J467" s="113" t="str">
        <f>IFERROR(VLOOKUP(D467,DB!A:G,7,0),"")</f>
        <v/>
      </c>
      <c r="K467" s="97"/>
      <c r="L467" s="91" t="str">
        <f>IFERROR(VLOOKUP(D467,DB!A:I,9,0),"")</f>
        <v/>
      </c>
    </row>
  </sheetData>
  <dataValidations count="2">
    <dataValidation allowBlank="1" showInputMessage="1" showErrorMessage="1" sqref="E1" xr:uid="{A4F81451-56CC-4543-9497-104C4E44EE4B}"/>
    <dataValidation type="list" allowBlank="1" showInputMessage="1" showErrorMessage="1" sqref="E2:E4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89.895071064813237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55.538253935184912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33.066020138889144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4.2123280092637287</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0.35383263888797956</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38273</v>
      </c>
      <c r="E7" s="109" t="s">
        <v>39021</v>
      </c>
      <c r="F7" s="128">
        <v>45981.71702546296</v>
      </c>
      <c r="G7" s="111">
        <f ca="1">IFERROR(NOW()-F7,"")</f>
        <v>1.0105787041538861E-2</v>
      </c>
      <c r="H7" s="128">
        <v>45981.710775462961</v>
      </c>
      <c r="I7" s="109" t="str">
        <f>IFERROR(VLOOKUP(D7,DB!A:F,6,0),"")</f>
        <v>SCECO</v>
      </c>
      <c r="J7" s="109" t="str">
        <f>IFERROR(VLOOKUP(D7,DB!A:G,7,0),"")</f>
        <v>Haj Removal</v>
      </c>
      <c r="K7" s="109" t="s">
        <v>39122</v>
      </c>
      <c r="L7" s="109" t="str">
        <f>IFERROR(VLOOKUP(D7,DB!A:I,9,0),"")</f>
        <v>Latis</v>
      </c>
    </row>
    <row r="8" spans="1:13">
      <c r="A8" s="109" t="s">
        <v>39123</v>
      </c>
      <c r="B8" s="109" t="str">
        <f>IFERROR(VLOOKUP(D8,DB!A:K,11,0),"")</f>
        <v>R5</v>
      </c>
      <c r="C8" s="109">
        <v>1</v>
      </c>
      <c r="D8" s="109" t="s">
        <v>37772</v>
      </c>
      <c r="E8" s="109" t="s">
        <v>39021</v>
      </c>
      <c r="F8" s="128">
        <v>45981.68346064815</v>
      </c>
      <c r="G8" s="111">
        <f ca="1">IFERROR(NOW()-F8,"")</f>
        <v>4.3670601851772517E-2</v>
      </c>
      <c r="H8" s="128">
        <v>45981.671655092592</v>
      </c>
      <c r="I8" s="109" t="str">
        <f>IFERROR(VLOOKUP(D8,DB!A:F,6,0),"")</f>
        <v>SCECO</v>
      </c>
      <c r="J8" s="109" t="str">
        <f>IFERROR(VLOOKUP(D8,DB!A:G,7,0),"")</f>
        <v>Dead</v>
      </c>
      <c r="K8" s="109" t="s">
        <v>39124</v>
      </c>
      <c r="L8" s="109" t="str">
        <f>IFERROR(VLOOKUP(D8,DB!A:I,9,0),"")</f>
        <v>Latis</v>
      </c>
    </row>
    <row r="9" spans="1:13">
      <c r="A9" s="109"/>
      <c r="B9" s="109" t="str">
        <f>IFERROR(VLOOKUP(D9,DB!A:K,11,0),"")</f>
        <v/>
      </c>
      <c r="C9" s="109"/>
      <c r="D9" s="109"/>
      <c r="E9" s="109"/>
      <c r="F9" s="109"/>
      <c r="G9" s="111">
        <f ca="1">IFERROR(NOW()-F9,"")</f>
        <v>45981.727131250002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45981.727131250002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45981.727131250002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45981.727131250002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45981.727131250002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45981.727131250002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45981.727131250002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45981.727131250002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45981.727131250002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45981.727131250002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45981.727131250002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45981.727131250002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45981.727131250002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45981.727131250002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45981.727131250002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45981.727131250002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45981.727131250002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45981.727131250002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45981.727131250002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45981.727131250002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45981.727131250002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45981.727131250002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45981.727131250002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45981.727131250002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45981.727131250002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45981.727131250002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45981.727131250002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45981.727131250002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45981.727131250002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45981.727131250002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45981.727131250002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45981.727131250002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45981.727131250002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45981.727131250002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45981.727131250002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45981.727131250002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45981.727131250002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45981.727131250002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45981.727131250002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45981.727131250002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45981.727131250002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45981.727131250002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45981.727131250002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45981.727131250002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45981.727131250002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45981.727131250002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45981.727131250002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45981.727131250002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45981.727131250002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45981.727131250002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45981.727131250002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45981.727131250002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45981.727131250002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45981.727131250002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45981.727131250002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45981.727131250002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45981.727131250002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45981.727131250002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45981.727131250002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45981.727131250002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45981.727131250002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45981.727131250002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45981.727131250002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45981.727131250002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45981.727131250002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45981.727131250002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45981.727131250002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45981.727131250002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45981.727131250002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45981.727131250002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45981.727131250002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45981.727131250002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45981.727131250002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45981.727131250002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45981.727131250002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45981.727131250002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45981.727131250002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45981.727131250002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45981.727131250002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45981.727131250002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45981.727131250002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45981.727131250002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45981.727131250002</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45981.727131250002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45981.727131250002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45981.727131250002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45981.727131250002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45981.727131250002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45981.727131250002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45981.727131250002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45981.727131250002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45981.727131250002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45981.727131250002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45981.727131250002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45981.727131250002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45981.727131250002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45981.727131250002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45981.727131250002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45981.727131250002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45981.727131250002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45981.727131250002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45981.727131250002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45981.727131250002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45981.727131250002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45981.727131250002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45981.727131250002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45981.727131250002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45981.727131250002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45981.727131250002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45981.727131250002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45981.727131250002</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45981.727131250002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45981.727131250002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45981.727131250002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45981.727131250002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45981.727131250002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45981.727131250002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45981.727131250002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45981.727131250002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45981.727131250002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45981.727131250002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45981.727131250002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45981.727131250002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45981.727131250002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45981.727131250002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45981.727131250002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45981.727131250002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45981.727131250002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45981.727131250002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45981.727131250002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45981.727131250002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45981.727131250002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45981.727131250002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45981.727131250002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45981.727131250002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45981.727131250002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45981.727131250002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45981.727131250002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45981.727131250002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45981.727131250002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45981.727131250002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45981.727131250002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45981.727131250002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45981.727131250002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45981.727131250002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45981.727131250002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45981.727131250002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45981.727131250002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45981.727131250002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45981.727131250002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45981.727131250002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45981.727131250002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45981.727131250002</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2025-11-20T14:27:49Z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